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torage-ume.slu.se\restricted$\adm\Delad-AJ-GE\NY MAPPSTRUKTUR fr o m 2021\Planeringsverktyg\"/>
    </mc:Choice>
  </mc:AlternateContent>
  <xr:revisionPtr revIDLastSave="0" documentId="8_{32A7AEF3-CFD3-4A62-86DF-34EDF7E88C39}" xr6:coauthVersionLast="47" xr6:coauthVersionMax="47" xr10:uidLastSave="{00000000-0000-0000-0000-000000000000}"/>
  <bookViews>
    <workbookView xWindow="-120" yWindow="-120" windowWidth="38640" windowHeight="21120" xr2:uid="{37194162-5BB2-534A-9164-E9AB5DE3C24D}"/>
  </bookViews>
  <sheets>
    <sheet name="Forest Bioeconomy" sheetId="1" r:id="rId1"/>
    <sheet name="Forest &amp; Business Manage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2" l="1"/>
  <c r="O12" i="2" s="1"/>
  <c r="M11" i="2"/>
  <c r="O11" i="2" s="1"/>
  <c r="M10" i="2"/>
  <c r="O10" i="2" s="1"/>
  <c r="M9" i="2"/>
  <c r="O9" i="2" s="1"/>
  <c r="M11" i="1"/>
  <c r="O11" i="1" s="1"/>
  <c r="M10" i="1"/>
  <c r="O10" i="1" s="1"/>
  <c r="M9" i="1"/>
  <c r="O9" i="1" s="1"/>
  <c r="M8" i="2"/>
  <c r="O8" i="2" s="1"/>
  <c r="M12" i="1"/>
  <c r="O12" i="1" s="1"/>
  <c r="M8" i="1"/>
  <c r="O8" i="1" s="1"/>
</calcChain>
</file>

<file path=xl/sharedStrings.xml><?xml version="1.0" encoding="utf-8"?>
<sst xmlns="http://schemas.openxmlformats.org/spreadsheetml/2006/main" count="154" uniqueCount="65">
  <si>
    <t xml:space="preserve">Fills in automatically! </t>
  </si>
  <si>
    <t>Points missing</t>
  </si>
  <si>
    <t>Subject</t>
  </si>
  <si>
    <t>Points</t>
  </si>
  <si>
    <t>BM0006</t>
  </si>
  <si>
    <t>The Global Forest Sector</t>
  </si>
  <si>
    <t>A1N</t>
  </si>
  <si>
    <t>Total number of points</t>
  </si>
  <si>
    <t>NA0202</t>
  </si>
  <si>
    <t>BM0003</t>
  </si>
  <si>
    <t>Marketing for Sustainable Development in Fibre and Food systems</t>
  </si>
  <si>
    <t>Of which BEM master thesis</t>
  </si>
  <si>
    <t>SV0046</t>
  </si>
  <si>
    <t>Wood Science and Technology</t>
  </si>
  <si>
    <t>BM0002</t>
  </si>
  <si>
    <t>Operations Management of the Forest Supply Chain</t>
  </si>
  <si>
    <t xml:space="preserve">ÖS0006 </t>
  </si>
  <si>
    <t>G1F</t>
  </si>
  <si>
    <t>FÖ0503</t>
  </si>
  <si>
    <t>SV0066</t>
  </si>
  <si>
    <t>BM0004</t>
  </si>
  <si>
    <t>A1F</t>
  </si>
  <si>
    <t>EX1036</t>
  </si>
  <si>
    <t>A2E</t>
  </si>
  <si>
    <t>A Degree of Master of Science (M.Sc.) with a major in Bioeconomy Management is awarded to students who have successfully completed 120 credits, of which at least 90 credits are from second-cycle courses, from the required courses as follows:</t>
  </si>
  <si>
    <t>a minimum of 30 credits from courses with specialised study in Bioeconomy Management (A1N, A1F)</t>
  </si>
  <si>
    <t>a minimum of 30 credits from a degree project in Bioeconomy Management (A2E).</t>
  </si>
  <si>
    <t>Additionally, students must have successfully completed a Degree of Bachelor, a professional qualification comprising a minimum of 180 credits, or have an equivalent qualification from abroad.</t>
  </si>
  <si>
    <t>*Degree requirements</t>
  </si>
  <si>
    <t>Required*</t>
  </si>
  <si>
    <t xml:space="preserve">https://www.slu.se/en/study/programmes-courses/masters-programmes/forest-bioeconomy/syllabus-forest-bioeconomy/ </t>
  </si>
  <si>
    <t>https://www.slu.se/en/study/programmes-courses/masters-programmes/forest-and-business/syllabus-forest-and-business-management/</t>
  </si>
  <si>
    <t>A Degree of Master of Science (M.Sc.) with a major in Business Administration is awarded to students who have successfully completed 120 credits, of which at least 90 credits are from second-cycle courses, from the required courses as follows:</t>
  </si>
  <si>
    <t>a minimum of 30 credits with Business Administration as the main field of study (A1N, A1F)</t>
  </si>
  <si>
    <t>a minimum of 30 credits from an independent project (degree project) with Business Adminstration as the main field of study (A2E).</t>
  </si>
  <si>
    <t>Of which BA master thesis</t>
  </si>
  <si>
    <t>FÖ0497</t>
  </si>
  <si>
    <t>Resources, Economics, and Markets</t>
  </si>
  <si>
    <t xml:space="preserve">Methods in Social Sciences </t>
  </si>
  <si>
    <t>Ethics in Organizations and Society</t>
  </si>
  <si>
    <t>Policy and Governance of Forests</t>
  </si>
  <si>
    <t>Managing Innovations in Circular Bioeconomy</t>
  </si>
  <si>
    <t>Master Thesis in Bioeconomy Management</t>
  </si>
  <si>
    <t>Bioeconomy Management</t>
  </si>
  <si>
    <t>Other subject</t>
  </si>
  <si>
    <t>Economics</t>
  </si>
  <si>
    <t>Forest science</t>
  </si>
  <si>
    <t xml:space="preserve">Business Administration </t>
  </si>
  <si>
    <t>Sustainability and Financial Reporting</t>
  </si>
  <si>
    <t>Of which in BEM at advanced level</t>
  </si>
  <si>
    <t>Other subjects (incl undergraduate level)</t>
  </si>
  <si>
    <t>Of which in BA at advanced level</t>
  </si>
  <si>
    <t xml:space="preserve">Master thesis in Business Administration </t>
  </si>
  <si>
    <t>Course code</t>
  </si>
  <si>
    <t>Course description</t>
  </si>
  <si>
    <t>Level</t>
  </si>
  <si>
    <t>Main field of study 1</t>
  </si>
  <si>
    <t>Main field of study 2</t>
  </si>
  <si>
    <t>Completed (put a "x")</t>
  </si>
  <si>
    <t>Chosen field of study for examen</t>
  </si>
  <si>
    <t>Main field of study BEM</t>
  </si>
  <si>
    <t>Main field of study BA</t>
  </si>
  <si>
    <t>Master programme/Courses - Forest Bioeconomy (BEM)</t>
  </si>
  <si>
    <t>Master programme/Courses - Forest &amp; Business Management (BA)</t>
  </si>
  <si>
    <t>Of which other subjects at advanced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</si>
</sst>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7">
    <xf numFmtId="0" fontId="0" fillId="0" borderId="0" xfId="0"/>
    <xf numFmtId="0" fontId="0" fillId="3" borderId="6" xfId="0" applyFill="1" applyBorder="1" applyProtection="1">
      <protection locked="0"/>
    </xf>
    <xf numFmtId="0" fontId="7" fillId="3" borderId="7" xfId="0" applyFont="1" applyFill="1" applyBorder="1" applyProtection="1">
      <protection locked="0"/>
    </xf>
    <xf numFmtId="0" fontId="8" fillId="3" borderId="1" xfId="0" applyFont="1" applyFill="1" applyBorder="1" applyProtection="1"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9" fillId="2" borderId="11" xfId="0" applyFont="1" applyFill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4" borderId="16" xfId="0" applyFill="1" applyBorder="1"/>
    <xf numFmtId="0" fontId="12" fillId="0" borderId="13" xfId="0" applyFont="1" applyBorder="1"/>
    <xf numFmtId="0" fontId="12" fillId="0" borderId="14" xfId="0" applyFont="1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4" fillId="3" borderId="11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0" fillId="4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12" fillId="4" borderId="14" xfId="0" applyFont="1" applyFill="1" applyBorder="1" applyAlignment="1" applyProtection="1">
      <alignment horizontal="center"/>
      <protection locked="0"/>
    </xf>
    <xf numFmtId="0" fontId="12" fillId="4" borderId="20" xfId="0" applyFont="1" applyFill="1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Protection="1">
      <protection locked="0"/>
    </xf>
    <xf numFmtId="0" fontId="3" fillId="3" borderId="11" xfId="0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4" fillId="3" borderId="12" xfId="0" applyFont="1" applyFill="1" applyBorder="1" applyAlignment="1">
      <alignment horizont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24" xfId="0" applyFont="1" applyFill="1" applyBorder="1"/>
    <xf numFmtId="0" fontId="13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0" fillId="4" borderId="26" xfId="0" applyFill="1" applyBorder="1" applyProtection="1">
      <protection locked="0"/>
    </xf>
    <xf numFmtId="0" fontId="0" fillId="0" borderId="27" xfId="0" applyBorder="1" applyProtection="1">
      <protection locked="0"/>
    </xf>
    <xf numFmtId="0" fontId="12" fillId="4" borderId="28" xfId="0" applyFont="1" applyFill="1" applyBorder="1" applyAlignment="1" applyProtection="1">
      <alignment horizontal="center"/>
      <protection locked="0"/>
    </xf>
    <xf numFmtId="0" fontId="0" fillId="0" borderId="28" xfId="0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5" fillId="2" borderId="32" xfId="0" applyFont="1" applyFill="1" applyBorder="1" applyAlignment="1" applyProtection="1">
      <alignment vertical="center"/>
      <protection locked="0"/>
    </xf>
    <xf numFmtId="0" fontId="5" fillId="2" borderId="33" xfId="0" applyFont="1" applyFill="1" applyBorder="1" applyAlignment="1" applyProtection="1">
      <alignment vertical="center"/>
      <protection locked="0"/>
    </xf>
    <xf numFmtId="0" fontId="15" fillId="0" borderId="0" xfId="1"/>
    <xf numFmtId="0" fontId="15" fillId="0" borderId="0" xfId="1" applyBorder="1"/>
    <xf numFmtId="0" fontId="2" fillId="3" borderId="11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7" fillId="3" borderId="7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8" xfId="0" applyFont="1" applyFill="1" applyBorder="1" applyAlignment="1" applyProtection="1">
      <alignment horizontal="center" wrapText="1"/>
      <protection locked="0"/>
    </xf>
    <xf numFmtId="0" fontId="7" fillId="3" borderId="13" xfId="0" applyFont="1" applyFill="1" applyBorder="1" applyAlignment="1" applyProtection="1">
      <alignment horizont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5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1" fillId="2" borderId="12" xfId="0" applyFont="1" applyFill="1" applyBorder="1" applyAlignment="1">
      <alignment horizontal="center" wrapText="1"/>
    </xf>
  </cellXfs>
  <cellStyles count="2">
    <cellStyle name="Hyperlänk" xfId="1" builtinId="8"/>
    <cellStyle name="Normal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study/programmes-courses/masters-programmes/forest-bioeconomy/syllabus-forest-bioeconom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907F-DBDC-9C43-9E33-196087AA84B5}">
  <dimension ref="B4:O37"/>
  <sheetViews>
    <sheetView tabSelected="1" workbookViewId="0">
      <selection activeCell="H20" sqref="H20"/>
    </sheetView>
  </sheetViews>
  <sheetFormatPr defaultColWidth="11.42578125" defaultRowHeight="15" x14ac:dyDescent="0.25"/>
  <cols>
    <col min="1" max="1" width="3.85546875" customWidth="1"/>
    <col min="3" max="3" width="51.42578125" bestFit="1" customWidth="1"/>
    <col min="5" max="5" width="11.140625" customWidth="1"/>
    <col min="6" max="6" width="21.140625" customWidth="1"/>
    <col min="7" max="7" width="19.7109375" customWidth="1"/>
    <col min="8" max="8" width="11" customWidth="1"/>
    <col min="9" max="9" width="22.85546875" customWidth="1"/>
    <col min="10" max="10" width="6.85546875" customWidth="1"/>
    <col min="11" max="11" width="33.140625" bestFit="1" customWidth="1"/>
    <col min="15" max="15" width="22.28515625" customWidth="1"/>
  </cols>
  <sheetData>
    <row r="4" spans="2:15" ht="15.75" thickBot="1" x14ac:dyDescent="0.3"/>
    <row r="5" spans="2:15" ht="78.95" customHeight="1" x14ac:dyDescent="0.35">
      <c r="B5" s="51" t="s">
        <v>62</v>
      </c>
      <c r="C5" s="52"/>
      <c r="D5" s="52"/>
      <c r="E5" s="52"/>
      <c r="F5" s="52"/>
      <c r="G5" s="52"/>
      <c r="H5" s="44"/>
      <c r="I5" s="45"/>
      <c r="K5" s="53" t="s">
        <v>0</v>
      </c>
      <c r="L5" s="54"/>
      <c r="M5" s="54"/>
      <c r="N5" s="54"/>
      <c r="O5" s="55"/>
    </row>
    <row r="6" spans="2:15" ht="21" x14ac:dyDescent="0.35">
      <c r="B6" s="1"/>
      <c r="C6" s="2"/>
      <c r="D6" s="2"/>
      <c r="E6" s="2"/>
      <c r="F6" s="56" t="s">
        <v>56</v>
      </c>
      <c r="G6" s="58" t="s">
        <v>57</v>
      </c>
      <c r="H6" s="60" t="s">
        <v>58</v>
      </c>
      <c r="I6" s="62" t="s">
        <v>59</v>
      </c>
      <c r="K6" s="64" t="s">
        <v>60</v>
      </c>
      <c r="L6" s="65"/>
      <c r="M6" s="65"/>
      <c r="N6" s="65"/>
      <c r="O6" s="66" t="s">
        <v>1</v>
      </c>
    </row>
    <row r="7" spans="2:15" ht="18.75" x14ac:dyDescent="0.3">
      <c r="B7" s="3" t="s">
        <v>53</v>
      </c>
      <c r="C7" s="4" t="s">
        <v>54</v>
      </c>
      <c r="D7" s="4" t="s">
        <v>3</v>
      </c>
      <c r="E7" s="4" t="s">
        <v>55</v>
      </c>
      <c r="F7" s="57"/>
      <c r="G7" s="59"/>
      <c r="H7" s="61"/>
      <c r="I7" s="63"/>
      <c r="K7" s="5" t="s">
        <v>2</v>
      </c>
      <c r="L7" s="6"/>
      <c r="M7" s="7" t="s">
        <v>3</v>
      </c>
      <c r="N7" s="7" t="s">
        <v>29</v>
      </c>
      <c r="O7" s="66"/>
    </row>
    <row r="8" spans="2:15" ht="15.75" x14ac:dyDescent="0.25">
      <c r="B8" s="8" t="s">
        <v>4</v>
      </c>
      <c r="C8" s="9" t="s">
        <v>5</v>
      </c>
      <c r="D8" s="10">
        <v>7.5</v>
      </c>
      <c r="E8" s="10" t="s">
        <v>6</v>
      </c>
      <c r="F8" s="22" t="s">
        <v>43</v>
      </c>
      <c r="G8" s="11"/>
      <c r="H8" s="12"/>
      <c r="I8" s="13" t="s">
        <v>43</v>
      </c>
      <c r="K8" s="14" t="s">
        <v>7</v>
      </c>
      <c r="L8" s="15"/>
      <c r="M8" s="16">
        <f>SUMIFS(D8:D28,H8:H28,"x")</f>
        <v>0</v>
      </c>
      <c r="N8" s="16">
        <v>120</v>
      </c>
      <c r="O8" s="17">
        <f>IF((N8-M8)&lt;0,0,SUM(N8-M8))</f>
        <v>120</v>
      </c>
    </row>
    <row r="9" spans="2:15" ht="15.75" x14ac:dyDescent="0.25">
      <c r="B9" s="18" t="s">
        <v>8</v>
      </c>
      <c r="C9" s="19" t="s">
        <v>37</v>
      </c>
      <c r="D9" s="20">
        <v>7.5</v>
      </c>
      <c r="E9" s="21" t="s">
        <v>6</v>
      </c>
      <c r="F9" s="22" t="s">
        <v>45</v>
      </c>
      <c r="G9" s="22" t="s">
        <v>46</v>
      </c>
      <c r="H9" s="23"/>
      <c r="I9" s="24" t="s">
        <v>46</v>
      </c>
      <c r="K9" s="48" t="s">
        <v>49</v>
      </c>
      <c r="L9" s="15"/>
      <c r="M9" s="26">
        <f>SUMIFS(D8:D49,I8:I49,"Bioeconomy Management",E8:E49,"A1N",H8:H49,"x")+SUMIFS(D8:D49,I8:I49,"Bioeconomy Management",E8:E49,"A1F",H8:H49,"x")</f>
        <v>0</v>
      </c>
      <c r="N9" s="26">
        <v>30</v>
      </c>
      <c r="O9" s="17">
        <f t="shared" ref="O9" si="0">IF((N9-M9)&lt;0,0,SUM(N9-M9))</f>
        <v>30</v>
      </c>
    </row>
    <row r="10" spans="2:15" ht="15.75" x14ac:dyDescent="0.25">
      <c r="B10" s="18" t="s">
        <v>9</v>
      </c>
      <c r="C10" s="19" t="s">
        <v>10</v>
      </c>
      <c r="D10" s="20">
        <v>15</v>
      </c>
      <c r="E10" s="21" t="s">
        <v>6</v>
      </c>
      <c r="F10" s="22" t="s">
        <v>43</v>
      </c>
      <c r="G10" s="22"/>
      <c r="H10" s="23"/>
      <c r="I10" s="24" t="s">
        <v>43</v>
      </c>
      <c r="K10" s="25" t="s">
        <v>11</v>
      </c>
      <c r="L10" s="15"/>
      <c r="M10" s="26">
        <f>SUMIFS(D8:D28,I8:I28,"Bioeconomy Management",E8:E28,"A2E",H8:H28,"x")</f>
        <v>0</v>
      </c>
      <c r="N10" s="26">
        <v>30</v>
      </c>
      <c r="O10" s="27">
        <f>IF((N10-M10)&lt;0,0,SUM(N10-M10))</f>
        <v>30</v>
      </c>
    </row>
    <row r="11" spans="2:15" ht="15.75" x14ac:dyDescent="0.25">
      <c r="B11" s="18" t="s">
        <v>12</v>
      </c>
      <c r="C11" s="19" t="s">
        <v>13</v>
      </c>
      <c r="D11" s="20">
        <v>15</v>
      </c>
      <c r="E11" s="21" t="s">
        <v>6</v>
      </c>
      <c r="F11" s="22" t="s">
        <v>46</v>
      </c>
      <c r="G11" s="22"/>
      <c r="H11" s="23"/>
      <c r="I11" s="24" t="s">
        <v>46</v>
      </c>
      <c r="K11" s="50" t="s">
        <v>64</v>
      </c>
      <c r="L11" s="28"/>
      <c r="M11" s="26">
        <f>SUMIFS(D8:D49,I8:I49,"&lt;&gt;Bioeconomy Management",E8:E49,"A1N",H8:H49,"x")+SUMIFS(D8:D49,I8:I49,"&lt;&gt;Bioeconomy Management",E8:E49,"A1F",H8:H49,"x")</f>
        <v>0</v>
      </c>
      <c r="N11" s="29">
        <v>30</v>
      </c>
      <c r="O11" s="27">
        <f>IF((N11-M11)&lt;0,0,SUM(N11-M11))</f>
        <v>30</v>
      </c>
    </row>
    <row r="12" spans="2:15" ht="16.5" thickBot="1" x14ac:dyDescent="0.3">
      <c r="B12" s="18" t="s">
        <v>14</v>
      </c>
      <c r="C12" s="19" t="s">
        <v>15</v>
      </c>
      <c r="D12" s="20">
        <v>15</v>
      </c>
      <c r="E12" s="21" t="s">
        <v>6</v>
      </c>
      <c r="F12" s="22" t="s">
        <v>43</v>
      </c>
      <c r="G12" s="22"/>
      <c r="H12" s="23"/>
      <c r="I12" s="24" t="s">
        <v>43</v>
      </c>
      <c r="K12" s="49" t="s">
        <v>50</v>
      </c>
      <c r="L12" s="30"/>
      <c r="M12" s="31">
        <f>SUMIFS(D8:D49,I8:I49,"&lt;&gt;Bioekonomimanagement",E8:E49,"G1N",H8:H49,"x")+SUMIFS(D8:D49,I8:I49,"&lt;&gt;Bioekonomimanagement",E8:E49,"G1F",H8:H49,"x")</f>
        <v>0</v>
      </c>
      <c r="N12" s="32">
        <v>0</v>
      </c>
      <c r="O12" s="33">
        <f>IF((N12-M12)&lt;0,0,SUM(N12-M12))</f>
        <v>0</v>
      </c>
    </row>
    <row r="13" spans="2:15" x14ac:dyDescent="0.25">
      <c r="B13" s="18" t="s">
        <v>16</v>
      </c>
      <c r="C13" s="19" t="s">
        <v>38</v>
      </c>
      <c r="D13" s="20">
        <v>7.5</v>
      </c>
      <c r="E13" s="21" t="s">
        <v>17</v>
      </c>
      <c r="F13" s="22" t="s">
        <v>44</v>
      </c>
      <c r="G13" s="22"/>
      <c r="H13" s="23"/>
      <c r="I13" s="24" t="s">
        <v>44</v>
      </c>
    </row>
    <row r="14" spans="2:15" x14ac:dyDescent="0.25">
      <c r="B14" s="18" t="s">
        <v>18</v>
      </c>
      <c r="C14" s="19" t="s">
        <v>39</v>
      </c>
      <c r="D14" s="20">
        <v>7.5</v>
      </c>
      <c r="E14" s="21" t="s">
        <v>17</v>
      </c>
      <c r="F14" s="22" t="s">
        <v>44</v>
      </c>
      <c r="G14" s="22"/>
      <c r="H14" s="23"/>
      <c r="I14" s="24" t="s">
        <v>44</v>
      </c>
    </row>
    <row r="15" spans="2:15" x14ac:dyDescent="0.25">
      <c r="B15" s="18" t="s">
        <v>19</v>
      </c>
      <c r="C15" s="19" t="s">
        <v>40</v>
      </c>
      <c r="D15" s="20">
        <v>7.5</v>
      </c>
      <c r="E15" s="21" t="s">
        <v>6</v>
      </c>
      <c r="F15" s="22" t="s">
        <v>46</v>
      </c>
      <c r="G15" s="22"/>
      <c r="H15" s="23"/>
      <c r="I15" s="24" t="s">
        <v>46</v>
      </c>
    </row>
    <row r="16" spans="2:15" x14ac:dyDescent="0.25">
      <c r="B16" s="18" t="s">
        <v>20</v>
      </c>
      <c r="C16" s="19" t="s">
        <v>41</v>
      </c>
      <c r="D16" s="20">
        <v>15</v>
      </c>
      <c r="E16" s="21" t="s">
        <v>21</v>
      </c>
      <c r="F16" s="22" t="s">
        <v>43</v>
      </c>
      <c r="G16" s="22"/>
      <c r="H16" s="23"/>
      <c r="I16" s="24" t="s">
        <v>43</v>
      </c>
    </row>
    <row r="17" spans="2:9" x14ac:dyDescent="0.25">
      <c r="B17" s="18" t="s">
        <v>22</v>
      </c>
      <c r="C17" s="19" t="s">
        <v>42</v>
      </c>
      <c r="D17" s="20">
        <v>30</v>
      </c>
      <c r="E17" s="21" t="s">
        <v>23</v>
      </c>
      <c r="F17" s="22" t="s">
        <v>43</v>
      </c>
      <c r="G17" s="22"/>
      <c r="H17" s="23"/>
      <c r="I17" s="24" t="s">
        <v>43</v>
      </c>
    </row>
    <row r="18" spans="2:9" ht="15" customHeight="1" x14ac:dyDescent="0.25">
      <c r="B18" s="18"/>
      <c r="C18" s="19"/>
      <c r="D18" s="20"/>
      <c r="E18" s="21"/>
      <c r="F18" s="22"/>
      <c r="G18" s="22"/>
      <c r="H18" s="23"/>
      <c r="I18" s="24"/>
    </row>
    <row r="19" spans="2:9" ht="15" customHeight="1" x14ac:dyDescent="0.25">
      <c r="B19" s="18"/>
      <c r="C19" s="19"/>
      <c r="D19" s="20"/>
      <c r="E19" s="21"/>
      <c r="F19" s="22"/>
      <c r="G19" s="22"/>
      <c r="H19" s="23"/>
      <c r="I19" s="24"/>
    </row>
    <row r="20" spans="2:9" ht="15" customHeight="1" x14ac:dyDescent="0.25">
      <c r="B20" s="18"/>
      <c r="C20" s="19"/>
      <c r="D20" s="20"/>
      <c r="E20" s="21"/>
      <c r="F20" s="22"/>
      <c r="G20" s="22"/>
      <c r="H20" s="23"/>
      <c r="I20" s="24"/>
    </row>
    <row r="21" spans="2:9" ht="15" customHeight="1" x14ac:dyDescent="0.25">
      <c r="B21" s="18"/>
      <c r="C21" s="19"/>
      <c r="D21" s="20"/>
      <c r="E21" s="21"/>
      <c r="F21" s="22"/>
      <c r="G21" s="22"/>
      <c r="H21" s="23"/>
      <c r="I21" s="24"/>
    </row>
    <row r="22" spans="2:9" ht="15" customHeight="1" x14ac:dyDescent="0.25">
      <c r="B22" s="18"/>
      <c r="C22" s="19"/>
      <c r="D22" s="20"/>
      <c r="E22" s="21"/>
      <c r="F22" s="22"/>
      <c r="G22" s="22"/>
      <c r="H22" s="23"/>
      <c r="I22" s="24"/>
    </row>
    <row r="23" spans="2:9" ht="15" customHeight="1" x14ac:dyDescent="0.25">
      <c r="B23" s="18"/>
      <c r="C23" s="19"/>
      <c r="D23" s="20"/>
      <c r="E23" s="21"/>
      <c r="F23" s="22"/>
      <c r="G23" s="22"/>
      <c r="H23" s="23"/>
      <c r="I23" s="24"/>
    </row>
    <row r="24" spans="2:9" ht="15" customHeight="1" x14ac:dyDescent="0.25">
      <c r="B24" s="18"/>
      <c r="C24" s="19"/>
      <c r="D24" s="20"/>
      <c r="E24" s="21"/>
      <c r="F24" s="22"/>
      <c r="G24" s="22"/>
      <c r="H24" s="23"/>
      <c r="I24" s="24"/>
    </row>
    <row r="25" spans="2:9" ht="15" customHeight="1" x14ac:dyDescent="0.25">
      <c r="B25" s="18"/>
      <c r="C25" s="19"/>
      <c r="D25" s="20"/>
      <c r="E25" s="21"/>
      <c r="F25" s="22"/>
      <c r="G25" s="22"/>
      <c r="H25" s="23"/>
      <c r="I25" s="24"/>
    </row>
    <row r="26" spans="2:9" x14ac:dyDescent="0.25">
      <c r="B26" s="18"/>
      <c r="C26" s="19"/>
      <c r="D26" s="20"/>
      <c r="E26" s="21"/>
      <c r="F26" s="22"/>
      <c r="G26" s="22"/>
      <c r="H26" s="23"/>
      <c r="I26" s="24"/>
    </row>
    <row r="27" spans="2:9" ht="15" customHeight="1" x14ac:dyDescent="0.25">
      <c r="B27" s="18"/>
      <c r="C27" s="19"/>
      <c r="D27" s="20"/>
      <c r="E27" s="21"/>
      <c r="F27" s="22"/>
      <c r="G27" s="22"/>
      <c r="H27" s="23"/>
      <c r="I27" s="24"/>
    </row>
    <row r="28" spans="2:9" ht="15.75" thickBot="1" x14ac:dyDescent="0.3">
      <c r="B28" s="34"/>
      <c r="C28" s="35"/>
      <c r="D28" s="36"/>
      <c r="E28" s="36"/>
      <c r="F28" s="37"/>
      <c r="G28" s="36"/>
      <c r="H28" s="38"/>
      <c r="I28" s="39"/>
    </row>
    <row r="31" spans="2:9" x14ac:dyDescent="0.25">
      <c r="B31" s="40" t="s">
        <v>28</v>
      </c>
    </row>
    <row r="32" spans="2:9" ht="24.95" customHeight="1" x14ac:dyDescent="0.25">
      <c r="B32" s="41" t="s">
        <v>24</v>
      </c>
      <c r="C32" s="42"/>
      <c r="D32" s="42"/>
      <c r="E32" s="42"/>
      <c r="F32" s="42"/>
    </row>
    <row r="33" spans="2:6" ht="15" customHeight="1" x14ac:dyDescent="0.25">
      <c r="B33" s="41" t="s">
        <v>25</v>
      </c>
      <c r="C33" s="42"/>
      <c r="D33" s="42"/>
      <c r="E33" s="42"/>
      <c r="F33" s="42"/>
    </row>
    <row r="34" spans="2:6" x14ac:dyDescent="0.25">
      <c r="B34" s="41" t="s">
        <v>26</v>
      </c>
      <c r="C34" s="43"/>
      <c r="D34" s="43"/>
      <c r="E34" s="43"/>
    </row>
    <row r="35" spans="2:6" x14ac:dyDescent="0.25">
      <c r="B35" s="41" t="s">
        <v>27</v>
      </c>
    </row>
    <row r="37" spans="2:6" x14ac:dyDescent="0.25">
      <c r="B37" s="46" t="s">
        <v>30</v>
      </c>
    </row>
  </sheetData>
  <mergeCells count="8">
    <mergeCell ref="B5:G5"/>
    <mergeCell ref="K5:O5"/>
    <mergeCell ref="F6:F7"/>
    <mergeCell ref="G6:G7"/>
    <mergeCell ref="H6:H7"/>
    <mergeCell ref="I6:I7"/>
    <mergeCell ref="K6:N6"/>
    <mergeCell ref="O6:O7"/>
  </mergeCells>
  <conditionalFormatting sqref="O8:O12">
    <cfRule type="cellIs" dxfId="1" priority="1" operator="greaterThan">
      <formula>0</formula>
    </cfRule>
  </conditionalFormatting>
  <dataValidations count="3">
    <dataValidation type="list" allowBlank="1" showInputMessage="1" showErrorMessage="1" sqref="E8:E28" xr:uid="{F5EEDEE2-D2A0-0D41-AC61-DA7636AA82FB}">
      <formula1>$J$72:$J$78</formula1>
    </dataValidation>
    <dataValidation type="list" allowBlank="1" showInputMessage="1" showErrorMessage="1" sqref="G28" xr:uid="{A64D1CCB-512C-4043-B955-06ACDF4DA14B}">
      <formula1>#REF!</formula1>
    </dataValidation>
    <dataValidation type="list" allowBlank="1" showInputMessage="1" showErrorMessage="1" sqref="I17:I28 I8:I9 I12" xr:uid="{72E05573-58EB-5543-8E28-5119E1DF5AEE}">
      <formula1>F8:G8</formula1>
    </dataValidation>
  </dataValidations>
  <hyperlinks>
    <hyperlink ref="B37" r:id="rId1" xr:uid="{5D339869-1242-D241-B992-C95ACC30D0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73DF-74D5-7D47-B630-61608770BCF6}">
  <dimension ref="B4:O37"/>
  <sheetViews>
    <sheetView workbookViewId="0">
      <selection activeCell="H19" sqref="H19"/>
    </sheetView>
  </sheetViews>
  <sheetFormatPr defaultColWidth="11.42578125" defaultRowHeight="15" x14ac:dyDescent="0.25"/>
  <cols>
    <col min="1" max="1" width="4.140625" customWidth="1"/>
    <col min="3" max="3" width="51.42578125" bestFit="1" customWidth="1"/>
    <col min="5" max="5" width="11.140625" customWidth="1"/>
    <col min="6" max="6" width="25.28515625" customWidth="1"/>
    <col min="7" max="7" width="19.7109375" customWidth="1"/>
    <col min="8" max="8" width="11" customWidth="1"/>
    <col min="9" max="9" width="22.85546875" customWidth="1"/>
    <col min="10" max="10" width="6.85546875" customWidth="1"/>
    <col min="11" max="11" width="33.140625" bestFit="1" customWidth="1"/>
    <col min="15" max="15" width="22.28515625" customWidth="1"/>
  </cols>
  <sheetData>
    <row r="4" spans="2:15" ht="15.75" thickBot="1" x14ac:dyDescent="0.3"/>
    <row r="5" spans="2:15" ht="78.95" customHeight="1" x14ac:dyDescent="0.35">
      <c r="B5" s="51" t="s">
        <v>63</v>
      </c>
      <c r="C5" s="52"/>
      <c r="D5" s="52"/>
      <c r="E5" s="52"/>
      <c r="F5" s="52"/>
      <c r="G5" s="52"/>
      <c r="H5" s="44"/>
      <c r="I5" s="45"/>
      <c r="K5" s="53" t="s">
        <v>0</v>
      </c>
      <c r="L5" s="54"/>
      <c r="M5" s="54"/>
      <c r="N5" s="54"/>
      <c r="O5" s="55"/>
    </row>
    <row r="6" spans="2:15" ht="21" customHeight="1" x14ac:dyDescent="0.35">
      <c r="B6" s="1"/>
      <c r="C6" s="2"/>
      <c r="D6" s="2"/>
      <c r="E6" s="2"/>
      <c r="F6" s="56" t="s">
        <v>56</v>
      </c>
      <c r="G6" s="58" t="s">
        <v>57</v>
      </c>
      <c r="H6" s="60" t="s">
        <v>58</v>
      </c>
      <c r="I6" s="62" t="s">
        <v>59</v>
      </c>
      <c r="K6" s="64" t="s">
        <v>61</v>
      </c>
      <c r="L6" s="65"/>
      <c r="M6" s="65"/>
      <c r="N6" s="65"/>
      <c r="O6" s="66" t="s">
        <v>1</v>
      </c>
    </row>
    <row r="7" spans="2:15" ht="18.75" x14ac:dyDescent="0.3">
      <c r="B7" s="3" t="s">
        <v>53</v>
      </c>
      <c r="C7" s="4" t="s">
        <v>54</v>
      </c>
      <c r="D7" s="4" t="s">
        <v>3</v>
      </c>
      <c r="E7" s="4" t="s">
        <v>55</v>
      </c>
      <c r="F7" s="57"/>
      <c r="G7" s="59"/>
      <c r="H7" s="61"/>
      <c r="I7" s="63"/>
      <c r="K7" s="5" t="s">
        <v>2</v>
      </c>
      <c r="L7" s="6"/>
      <c r="M7" s="7" t="s">
        <v>3</v>
      </c>
      <c r="N7" s="7" t="s">
        <v>29</v>
      </c>
      <c r="O7" s="66"/>
    </row>
    <row r="8" spans="2:15" ht="15.75" x14ac:dyDescent="0.25">
      <c r="B8" s="8" t="s">
        <v>4</v>
      </c>
      <c r="C8" s="9" t="s">
        <v>5</v>
      </c>
      <c r="D8" s="10">
        <v>7.5</v>
      </c>
      <c r="E8" s="10" t="s">
        <v>6</v>
      </c>
      <c r="F8" s="22" t="s">
        <v>43</v>
      </c>
      <c r="G8" s="11"/>
      <c r="H8" s="12"/>
      <c r="I8" s="13" t="s">
        <v>43</v>
      </c>
      <c r="K8" s="14" t="s">
        <v>7</v>
      </c>
      <c r="L8" s="15"/>
      <c r="M8" s="16">
        <f>SUMIFS(D8:D28,H8:H28,"x")</f>
        <v>0</v>
      </c>
      <c r="N8" s="16">
        <v>120</v>
      </c>
      <c r="O8" s="17">
        <f>IF((N8-M8)&lt;0,0,SUM(N8-M8))</f>
        <v>120</v>
      </c>
    </row>
    <row r="9" spans="2:15" ht="15.75" x14ac:dyDescent="0.25">
      <c r="B9" s="18" t="s">
        <v>8</v>
      </c>
      <c r="C9" s="19" t="s">
        <v>37</v>
      </c>
      <c r="D9" s="20">
        <v>7.5</v>
      </c>
      <c r="E9" s="21" t="s">
        <v>6</v>
      </c>
      <c r="F9" s="22" t="s">
        <v>45</v>
      </c>
      <c r="G9" s="22" t="s">
        <v>46</v>
      </c>
      <c r="H9" s="23"/>
      <c r="I9" s="13" t="s">
        <v>46</v>
      </c>
      <c r="K9" s="48" t="s">
        <v>51</v>
      </c>
      <c r="L9" s="15"/>
      <c r="M9" s="26">
        <f>SUMIFS(D8:D49,I8:I49,"Business Administration ",E8:E49,"A1N",H8:H49,"x")+SUMIFS(D8:D49,I8:I49,"Business Administration ",E8:E49,"A1F",H8:H49,"x")</f>
        <v>0</v>
      </c>
      <c r="N9" s="26">
        <v>30</v>
      </c>
      <c r="O9" s="17">
        <f t="shared" ref="O9" si="0">IF((N9-M9)&lt;0,0,SUM(N9-M9))</f>
        <v>30</v>
      </c>
    </row>
    <row r="10" spans="2:15" ht="15.75" x14ac:dyDescent="0.25">
      <c r="B10" s="18" t="s">
        <v>9</v>
      </c>
      <c r="C10" s="19" t="s">
        <v>10</v>
      </c>
      <c r="D10" s="20">
        <v>15</v>
      </c>
      <c r="E10" s="21" t="s">
        <v>6</v>
      </c>
      <c r="F10" s="22" t="s">
        <v>47</v>
      </c>
      <c r="G10" s="22"/>
      <c r="H10" s="23"/>
      <c r="I10" s="13" t="s">
        <v>47</v>
      </c>
      <c r="K10" s="48" t="s">
        <v>35</v>
      </c>
      <c r="L10" s="15"/>
      <c r="M10" s="26">
        <f>SUMIFS(D8:D49,I8:I49,"Business Administration ",E8:E49,"A2E",H8:H49,"x")</f>
        <v>0</v>
      </c>
      <c r="N10" s="26">
        <v>30</v>
      </c>
      <c r="O10" s="27">
        <f>IF((N10-M10)&lt;0,0,SUM(N10-M10))</f>
        <v>30</v>
      </c>
    </row>
    <row r="11" spans="2:15" ht="15.75" x14ac:dyDescent="0.25">
      <c r="B11" s="18" t="s">
        <v>12</v>
      </c>
      <c r="C11" s="19" t="s">
        <v>13</v>
      </c>
      <c r="D11" s="20">
        <v>15</v>
      </c>
      <c r="E11" s="21" t="s">
        <v>6</v>
      </c>
      <c r="F11" s="22" t="s">
        <v>46</v>
      </c>
      <c r="G11" s="22"/>
      <c r="H11" s="23"/>
      <c r="I11" s="13" t="s">
        <v>46</v>
      </c>
      <c r="K11" s="50" t="s">
        <v>64</v>
      </c>
      <c r="L11" s="28"/>
      <c r="M11" s="26">
        <f>SUMIFS(D8:D49,I8:I49,"&lt;&gt;Business Administration ",E8:E49,"A1N",H8:H49,"x")+SUMIFS(D8:D49,I8:I49,"&lt;&gt;Business Administration ",E8:E49,"A1F",H8:H49,"x")</f>
        <v>0</v>
      </c>
      <c r="N11" s="29">
        <v>30</v>
      </c>
      <c r="O11" s="27">
        <f>IF((N11-M11)&lt;0,0,SUM(N11-M11))</f>
        <v>30</v>
      </c>
    </row>
    <row r="12" spans="2:15" ht="16.5" thickBot="1" x14ac:dyDescent="0.3">
      <c r="B12" s="18" t="s">
        <v>14</v>
      </c>
      <c r="C12" s="19" t="s">
        <v>15</v>
      </c>
      <c r="D12" s="20">
        <v>15</v>
      </c>
      <c r="E12" s="21" t="s">
        <v>6</v>
      </c>
      <c r="F12" s="22" t="s">
        <v>43</v>
      </c>
      <c r="G12" s="22"/>
      <c r="H12" s="23"/>
      <c r="I12" s="13" t="s">
        <v>43</v>
      </c>
      <c r="K12" s="49" t="s">
        <v>50</v>
      </c>
      <c r="L12" s="30"/>
      <c r="M12" s="31">
        <f>SUMIFS(D8:D49,I8:I49,"&lt;&gt;Business Administration ",E8:E49,"G1N",H8:H49,"x")+SUMIFS(D8:D49,I8:I49,"&lt;&gt;Business Administration ",E8:E49,"G1F",H8:H49,"x")</f>
        <v>0</v>
      </c>
      <c r="N12" s="32">
        <v>0</v>
      </c>
      <c r="O12" s="33">
        <f>IF((N12-M12)&lt;0,0,SUM(N12-M12))</f>
        <v>0</v>
      </c>
    </row>
    <row r="13" spans="2:15" x14ac:dyDescent="0.25">
      <c r="B13" s="18" t="s">
        <v>16</v>
      </c>
      <c r="C13" s="19" t="s">
        <v>38</v>
      </c>
      <c r="D13" s="20">
        <v>7.5</v>
      </c>
      <c r="E13" s="21" t="s">
        <v>17</v>
      </c>
      <c r="F13" s="22" t="s">
        <v>44</v>
      </c>
      <c r="G13" s="22"/>
      <c r="H13" s="23"/>
      <c r="I13" s="13" t="s">
        <v>44</v>
      </c>
    </row>
    <row r="14" spans="2:15" x14ac:dyDescent="0.25">
      <c r="B14" s="18" t="s">
        <v>18</v>
      </c>
      <c r="C14" s="19" t="s">
        <v>39</v>
      </c>
      <c r="D14" s="20">
        <v>7.5</v>
      </c>
      <c r="E14" s="21" t="s">
        <v>17</v>
      </c>
      <c r="F14" s="22" t="s">
        <v>44</v>
      </c>
      <c r="G14" s="22"/>
      <c r="H14" s="23"/>
      <c r="I14" s="13" t="s">
        <v>44</v>
      </c>
    </row>
    <row r="15" spans="2:15" x14ac:dyDescent="0.25">
      <c r="B15" s="18" t="s">
        <v>19</v>
      </c>
      <c r="C15" s="19" t="s">
        <v>40</v>
      </c>
      <c r="D15" s="20">
        <v>7.5</v>
      </c>
      <c r="E15" s="21" t="s">
        <v>6</v>
      </c>
      <c r="F15" s="22" t="s">
        <v>46</v>
      </c>
      <c r="G15" s="22"/>
      <c r="H15" s="23"/>
      <c r="I15" s="13" t="s">
        <v>46</v>
      </c>
    </row>
    <row r="16" spans="2:15" x14ac:dyDescent="0.25">
      <c r="B16" s="18" t="s">
        <v>36</v>
      </c>
      <c r="C16" s="19" t="s">
        <v>48</v>
      </c>
      <c r="D16" s="20">
        <v>15</v>
      </c>
      <c r="E16" s="21" t="s">
        <v>6</v>
      </c>
      <c r="F16" s="22" t="s">
        <v>47</v>
      </c>
      <c r="G16" s="22"/>
      <c r="H16" s="23"/>
      <c r="I16" s="13" t="s">
        <v>47</v>
      </c>
    </row>
    <row r="17" spans="2:9" x14ac:dyDescent="0.25">
      <c r="B17" s="18" t="s">
        <v>22</v>
      </c>
      <c r="C17" s="19" t="s">
        <v>52</v>
      </c>
      <c r="D17" s="20">
        <v>30</v>
      </c>
      <c r="E17" s="21" t="s">
        <v>23</v>
      </c>
      <c r="F17" s="22" t="s">
        <v>47</v>
      </c>
      <c r="G17" s="22"/>
      <c r="H17" s="23"/>
      <c r="I17" s="13" t="s">
        <v>47</v>
      </c>
    </row>
    <row r="18" spans="2:9" ht="15" customHeight="1" x14ac:dyDescent="0.25">
      <c r="B18" s="18"/>
      <c r="C18" s="19"/>
      <c r="D18" s="20"/>
      <c r="E18" s="21"/>
      <c r="F18" s="22"/>
      <c r="G18" s="22"/>
      <c r="H18" s="23"/>
      <c r="I18" s="13"/>
    </row>
    <row r="19" spans="2:9" ht="15" customHeight="1" x14ac:dyDescent="0.25">
      <c r="B19" s="18"/>
      <c r="C19" s="19"/>
      <c r="D19" s="20"/>
      <c r="E19" s="21"/>
      <c r="F19" s="22"/>
      <c r="G19" s="22"/>
      <c r="H19" s="23"/>
      <c r="I19" s="24"/>
    </row>
    <row r="20" spans="2:9" ht="15" customHeight="1" x14ac:dyDescent="0.25">
      <c r="B20" s="18"/>
      <c r="C20" s="19"/>
      <c r="D20" s="20"/>
      <c r="E20" s="21"/>
      <c r="F20" s="22"/>
      <c r="G20" s="22"/>
      <c r="H20" s="23"/>
      <c r="I20" s="24"/>
    </row>
    <row r="21" spans="2:9" ht="15" customHeight="1" x14ac:dyDescent="0.25">
      <c r="B21" s="18"/>
      <c r="C21" s="19"/>
      <c r="D21" s="20"/>
      <c r="E21" s="21"/>
      <c r="F21" s="22"/>
      <c r="G21" s="22"/>
      <c r="H21" s="23"/>
      <c r="I21" s="24"/>
    </row>
    <row r="22" spans="2:9" ht="15" customHeight="1" x14ac:dyDescent="0.25">
      <c r="B22" s="18"/>
      <c r="C22" s="19"/>
      <c r="D22" s="20"/>
      <c r="E22" s="21"/>
      <c r="F22" s="22"/>
      <c r="G22" s="22"/>
      <c r="H22" s="23"/>
      <c r="I22" s="24"/>
    </row>
    <row r="23" spans="2:9" ht="15" customHeight="1" x14ac:dyDescent="0.25">
      <c r="B23" s="18"/>
      <c r="C23" s="19"/>
      <c r="D23" s="20"/>
      <c r="E23" s="21"/>
      <c r="F23" s="22"/>
      <c r="G23" s="22"/>
      <c r="H23" s="23"/>
      <c r="I23" s="24"/>
    </row>
    <row r="24" spans="2:9" ht="15" customHeight="1" x14ac:dyDescent="0.25">
      <c r="B24" s="18"/>
      <c r="C24" s="19"/>
      <c r="D24" s="20"/>
      <c r="E24" s="21"/>
      <c r="F24" s="22"/>
      <c r="G24" s="22"/>
      <c r="H24" s="23"/>
      <c r="I24" s="24"/>
    </row>
    <row r="25" spans="2:9" ht="15" customHeight="1" x14ac:dyDescent="0.25">
      <c r="B25" s="18"/>
      <c r="C25" s="19"/>
      <c r="D25" s="20"/>
      <c r="E25" s="21"/>
      <c r="F25" s="22"/>
      <c r="G25" s="22"/>
      <c r="H25" s="23"/>
      <c r="I25" s="24"/>
    </row>
    <row r="26" spans="2:9" x14ac:dyDescent="0.25">
      <c r="B26" s="18"/>
      <c r="C26" s="19"/>
      <c r="D26" s="20"/>
      <c r="E26" s="21"/>
      <c r="F26" s="22"/>
      <c r="G26" s="22"/>
      <c r="H26" s="23"/>
      <c r="I26" s="24"/>
    </row>
    <row r="27" spans="2:9" ht="15" customHeight="1" x14ac:dyDescent="0.25">
      <c r="B27" s="18"/>
      <c r="C27" s="19"/>
      <c r="D27" s="20"/>
      <c r="E27" s="21"/>
      <c r="F27" s="22"/>
      <c r="G27" s="22"/>
      <c r="H27" s="23"/>
      <c r="I27" s="24"/>
    </row>
    <row r="28" spans="2:9" ht="15.75" thickBot="1" x14ac:dyDescent="0.3">
      <c r="B28" s="34"/>
      <c r="C28" s="35"/>
      <c r="D28" s="36"/>
      <c r="E28" s="36"/>
      <c r="F28" s="37"/>
      <c r="G28" s="36"/>
      <c r="H28" s="38"/>
      <c r="I28" s="39"/>
    </row>
    <row r="31" spans="2:9" x14ac:dyDescent="0.25">
      <c r="B31" s="40" t="s">
        <v>28</v>
      </c>
    </row>
    <row r="32" spans="2:9" ht="24.95" customHeight="1" x14ac:dyDescent="0.25">
      <c r="B32" s="41" t="s">
        <v>32</v>
      </c>
      <c r="C32" s="42"/>
      <c r="D32" s="42"/>
      <c r="E32" s="42"/>
      <c r="F32" s="42"/>
    </row>
    <row r="33" spans="2:6" ht="15" customHeight="1" x14ac:dyDescent="0.25">
      <c r="B33" s="41" t="s">
        <v>33</v>
      </c>
      <c r="C33" s="42"/>
      <c r="D33" s="42"/>
      <c r="E33" s="42"/>
      <c r="F33" s="42"/>
    </row>
    <row r="34" spans="2:6" x14ac:dyDescent="0.25">
      <c r="B34" s="41" t="s">
        <v>34</v>
      </c>
      <c r="C34" s="43"/>
      <c r="D34" s="43"/>
      <c r="E34" s="43"/>
    </row>
    <row r="35" spans="2:6" x14ac:dyDescent="0.25">
      <c r="B35" s="41"/>
    </row>
    <row r="36" spans="2:6" x14ac:dyDescent="0.25">
      <c r="B36" s="41" t="s">
        <v>27</v>
      </c>
    </row>
    <row r="37" spans="2:6" x14ac:dyDescent="0.25">
      <c r="B37" s="47" t="s">
        <v>31</v>
      </c>
    </row>
  </sheetData>
  <mergeCells count="8">
    <mergeCell ref="B5:G5"/>
    <mergeCell ref="K5:O5"/>
    <mergeCell ref="F6:F7"/>
    <mergeCell ref="G6:G7"/>
    <mergeCell ref="H6:H7"/>
    <mergeCell ref="I6:I7"/>
    <mergeCell ref="K6:N6"/>
    <mergeCell ref="O6:O7"/>
  </mergeCells>
  <conditionalFormatting sqref="O8:O12">
    <cfRule type="cellIs" dxfId="0" priority="1" operator="greaterThan">
      <formula>0</formula>
    </cfRule>
  </conditionalFormatting>
  <dataValidations count="2">
    <dataValidation type="list" allowBlank="1" showInputMessage="1" showErrorMessage="1" sqref="I8:I15 I17:I28 I16" xr:uid="{D91E5561-53FE-BF46-B1BF-0E4D67E9014A}">
      <formula1>F8:G8</formula1>
    </dataValidation>
    <dataValidation type="list" allowBlank="1" showInputMessage="1" showErrorMessage="1" sqref="G28" xr:uid="{193E90CD-B78D-2A42-A30A-ECBE53A3962D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Forest Bioeconomy</vt:lpstr>
      <vt:lpstr>Forest &amp; Business Management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Aldberg</dc:creator>
  <cp:lastModifiedBy>Jennie Ohlsson</cp:lastModifiedBy>
  <dcterms:created xsi:type="dcterms:W3CDTF">2026-02-05T09:59:21Z</dcterms:created>
  <dcterms:modified xsi:type="dcterms:W3CDTF">2026-08-18T08:18:04Z</dcterms:modified>
</cp:coreProperties>
</file>