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annblo/Documents/GS-VMAS/"/>
    </mc:Choice>
  </mc:AlternateContent>
  <xr:revisionPtr revIDLastSave="0" documentId="13_ncr:1_{0767C632-B00B-8C4E-B478-5B3CE52B3A29}" xr6:coauthVersionLast="47" xr6:coauthVersionMax="47" xr10:uidLastSave="{00000000-0000-0000-0000-000000000000}"/>
  <bookViews>
    <workbookView xWindow="1620" yWindow="3920" windowWidth="46320" windowHeight="19960" tabRatio="822" xr2:uid="{00000000-000D-0000-FFFF-FFFF00000000}"/>
  </bookViews>
  <sheets>
    <sheet name="Instruktion" sheetId="42" r:id="rId1"/>
    <sheet name="Sammanställning budget" sheetId="15" r:id="rId2"/>
    <sheet name="Organisation" sheetId="35" state="hidden" r:id="rId3"/>
    <sheet name="Referensgrupp" sheetId="37" state="hidden" r:id="rId4"/>
    <sheet name="Forskarutbkurs " sheetId="43" r:id="rId5"/>
    <sheet name="Övriga aktiviteter" sheetId="22" r:id="rId6"/>
    <sheet name="OH resp inst 2023" sheetId="46" r:id="rId7"/>
  </sheets>
  <externalReferences>
    <externalReference r:id="rId8"/>
  </externalReferences>
  <definedNames>
    <definedName name="_xlnm._FilterDatabase" localSheetId="6" hidden="1">'OH resp inst 2023'!$B$12:$M$12</definedName>
    <definedName name="NJVN">'[1]10. Partner'!#REF!</definedName>
    <definedName name="NJVV">'[1]10. Partner'!#REF!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46" l="1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13" i="46"/>
  <c r="P85" i="46" l="1"/>
  <c r="P84" i="46"/>
  <c r="P83" i="46"/>
  <c r="P82" i="46"/>
  <c r="P81" i="46"/>
  <c r="P80" i="46"/>
  <c r="P79" i="46"/>
  <c r="P78" i="46"/>
  <c r="P77" i="46"/>
  <c r="P76" i="46"/>
  <c r="P75" i="46"/>
  <c r="P74" i="46"/>
  <c r="P73" i="46"/>
  <c r="P72" i="46"/>
  <c r="P71" i="46"/>
  <c r="P70" i="46"/>
  <c r="P69" i="46"/>
  <c r="P68" i="46"/>
  <c r="P67" i="46"/>
  <c r="P66" i="46"/>
  <c r="P65" i="46"/>
  <c r="P64" i="46"/>
  <c r="P63" i="46"/>
  <c r="P62" i="46"/>
  <c r="P61" i="46"/>
  <c r="P60" i="46"/>
  <c r="P59" i="46"/>
  <c r="P58" i="46"/>
  <c r="P57" i="46"/>
  <c r="P56" i="46"/>
  <c r="P55" i="46"/>
  <c r="P54" i="46"/>
  <c r="P53" i="46"/>
  <c r="P52" i="46"/>
  <c r="P51" i="46"/>
  <c r="P50" i="46"/>
  <c r="P49" i="46"/>
  <c r="P48" i="46"/>
  <c r="P47" i="46"/>
  <c r="P46" i="46"/>
  <c r="P45" i="46"/>
  <c r="P44" i="46"/>
  <c r="P43" i="46"/>
  <c r="P42" i="46"/>
  <c r="P41" i="46"/>
  <c r="P40" i="46"/>
  <c r="P39" i="46"/>
  <c r="P38" i="46"/>
  <c r="P37" i="46"/>
  <c r="P36" i="46"/>
  <c r="P35" i="46"/>
  <c r="P34" i="46"/>
  <c r="P33" i="46"/>
  <c r="P32" i="46"/>
  <c r="P31" i="46"/>
  <c r="P30" i="46"/>
  <c r="P29" i="46"/>
  <c r="P28" i="46"/>
  <c r="P27" i="46"/>
  <c r="P26" i="46"/>
  <c r="P25" i="46"/>
  <c r="P24" i="46"/>
  <c r="P23" i="46"/>
  <c r="P22" i="46"/>
  <c r="P21" i="46"/>
  <c r="P20" i="46"/>
  <c r="P19" i="46"/>
  <c r="P18" i="46"/>
  <c r="P17" i="46"/>
  <c r="P16" i="46"/>
  <c r="P15" i="46"/>
  <c r="P14" i="46"/>
  <c r="P13" i="46"/>
  <c r="F27" i="43" l="1"/>
  <c r="C9" i="37"/>
  <c r="F26" i="15"/>
  <c r="F25" i="15"/>
  <c r="F24" i="15"/>
  <c r="F23" i="15"/>
  <c r="F22" i="15"/>
  <c r="F21" i="15"/>
  <c r="F77" i="43"/>
  <c r="F30" i="43"/>
  <c r="F22" i="43"/>
  <c r="F21" i="43"/>
  <c r="F19" i="22"/>
  <c r="C8" i="37"/>
  <c r="C7" i="37"/>
  <c r="C6" i="37"/>
  <c r="E18" i="37" s="1"/>
  <c r="F18" i="37" s="1"/>
  <c r="F1" i="22"/>
  <c r="E1" i="37"/>
  <c r="F1" i="43" s="1"/>
  <c r="G1" i="35"/>
  <c r="F54" i="37"/>
  <c r="D19" i="35"/>
  <c r="G19" i="35" s="1"/>
  <c r="D18" i="35"/>
  <c r="G18" i="35" s="1"/>
  <c r="D17" i="35"/>
  <c r="G17" i="35" s="1"/>
  <c r="H17" i="35" s="1"/>
  <c r="F62" i="22"/>
  <c r="I51" i="35"/>
  <c r="H19" i="35" l="1"/>
  <c r="I19" i="35" s="1"/>
  <c r="F22" i="22"/>
  <c r="F18" i="22"/>
  <c r="F28" i="43"/>
  <c r="F30" i="15"/>
  <c r="F23" i="22"/>
  <c r="F20" i="43"/>
  <c r="F29" i="43"/>
  <c r="E23" i="37"/>
  <c r="F23" i="37" s="1"/>
  <c r="F23" i="43"/>
  <c r="F31" i="43"/>
  <c r="F24" i="43"/>
  <c r="F32" i="43"/>
  <c r="E20" i="37"/>
  <c r="F20" i="37" s="1"/>
  <c r="E24" i="37"/>
  <c r="F24" i="37" s="1"/>
  <c r="F25" i="43"/>
  <c r="F33" i="43"/>
  <c r="F18" i="43"/>
  <c r="F26" i="43"/>
  <c r="F34" i="43"/>
  <c r="E22" i="37"/>
  <c r="F22" i="37" s="1"/>
  <c r="E19" i="37"/>
  <c r="F19" i="37" s="1"/>
  <c r="E21" i="37"/>
  <c r="F21" i="37" s="1"/>
  <c r="F19" i="43"/>
  <c r="H18" i="35"/>
  <c r="I18" i="35"/>
  <c r="I17" i="35"/>
  <c r="F21" i="22"/>
  <c r="F20" i="22"/>
  <c r="F26" i="37" l="1"/>
  <c r="F31" i="37" s="1"/>
  <c r="F30" i="37"/>
  <c r="F32" i="37"/>
  <c r="F34" i="37"/>
  <c r="F33" i="37"/>
  <c r="F24" i="22"/>
  <c r="F32" i="22" s="1"/>
  <c r="F35" i="43"/>
  <c r="I21" i="35"/>
  <c r="I29" i="35" s="1"/>
  <c r="F33" i="22" l="1"/>
  <c r="F34" i="22"/>
  <c r="F37" i="37"/>
  <c r="F59" i="37" s="1"/>
  <c r="F30" i="22"/>
  <c r="F31" i="22"/>
  <c r="F42" i="43"/>
  <c r="F45" i="43"/>
  <c r="F41" i="43"/>
  <c r="F43" i="43"/>
  <c r="F44" i="43"/>
  <c r="I25" i="35"/>
  <c r="I27" i="35"/>
  <c r="I28" i="35"/>
  <c r="I26" i="35"/>
  <c r="F37" i="22" l="1"/>
  <c r="F68" i="22" s="1"/>
  <c r="F48" i="43"/>
  <c r="F83" i="43" s="1"/>
  <c r="I32" i="35"/>
  <c r="I56" i="35" l="1"/>
  <c r="F38" i="15" s="1"/>
  <c r="F18" i="15"/>
  <c r="F34" i="15" s="1"/>
  <c r="F39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jimmyk</author>
  </authors>
  <commentList>
    <comment ref="F18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1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2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3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jimmyk:</t>
        </r>
        <r>
          <rPr>
            <sz val="8"/>
            <color indexed="81"/>
            <rFont val="Tahoma"/>
            <family val="2"/>
          </rPr>
          <t xml:space="preserve">
hämta från underliggande dokument
</t>
        </r>
      </text>
    </comment>
    <comment ref="F24" authorId="0" shapeId="0" xr:uid="{00000000-0006-0000-0100-000005000000}">
      <text>
        <r>
          <rPr>
            <b/>
            <sz val="8"/>
            <color rgb="FF000000"/>
            <rFont val="Tahoma"/>
            <family val="2"/>
          </rPr>
          <t>jimmyk: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hämta från underliggande dokument
</t>
        </r>
      </text>
    </comment>
    <comment ref="F25" authorId="0" shapeId="0" xr:uid="{00000000-0006-0000-0100-000006000000}">
      <text>
        <r>
          <rPr>
            <b/>
            <sz val="8"/>
            <color rgb="FF000000"/>
            <rFont val="Tahoma"/>
            <family val="2"/>
          </rPr>
          <t>jimmyk: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hämta från underliggande dokument
</t>
        </r>
      </text>
    </comment>
    <comment ref="F26" authorId="0" shapeId="0" xr:uid="{00000000-0006-0000-0100-000007000000}">
      <text>
        <r>
          <rPr>
            <b/>
            <sz val="8"/>
            <color rgb="FF000000"/>
            <rFont val="Tahoma"/>
            <family val="2"/>
          </rPr>
          <t>jimmyk: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hämta från underliggande dokument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 Karlsson</author>
    <author>jimmyk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SLU:s LKP 2021 för alla ålderskategorier är 54,45 % inkl. semestertillägg.</t>
        </r>
      </text>
    </comment>
    <comment ref="C8" authorId="0" shapeId="0" xr:uid="{00000000-0006-0000-0200-000002000000}">
      <text>
        <r>
          <rPr>
            <sz val="9"/>
            <color indexed="81"/>
            <rFont val="Tahoma"/>
            <family val="2"/>
          </rPr>
          <t>Enligt budgetanvisningarna för SLU år 2021 så gäller följande:
Löneökningarna bedöms till högst 2,0 %</t>
        </r>
      </text>
    </comment>
    <comment ref="C17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jimmyk:</t>
        </r>
        <r>
          <rPr>
            <sz val="9"/>
            <color indexed="81"/>
            <rFont val="Tahoma"/>
            <family val="2"/>
          </rPr>
          <t xml:space="preserve">
Ange faktisk månadslön</t>
        </r>
      </text>
    </comment>
    <comment ref="C18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jimmyk:</t>
        </r>
        <r>
          <rPr>
            <sz val="9"/>
            <color indexed="81"/>
            <rFont val="Tahoma"/>
            <family val="2"/>
          </rPr>
          <t xml:space="preserve">
Ange faktisk månadslön</t>
        </r>
      </text>
    </comment>
    <comment ref="C19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jimmyk:</t>
        </r>
        <r>
          <rPr>
            <sz val="9"/>
            <color indexed="81"/>
            <rFont val="Tahoma"/>
            <family val="2"/>
          </rPr>
          <t xml:space="preserve">
Ange faktisk månadslön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jimmyk</author>
  </authors>
  <commentList>
    <comment ref="D17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E17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F17" authorId="0" shapeId="0" xr:uid="{00000000-0006-0000-0400-000003000000}">
      <text>
        <r>
          <rPr>
            <sz val="9"/>
            <color indexed="81"/>
            <rFont val="Tahoma"/>
            <family val="2"/>
          </rPr>
          <t>Varje budgeterad undervisningstimme ger med automatik kompensation för planeringstid med faktor 3. Dvs lägger man in en undervisningstimme så räknar modellen fram kostnaden för totalt 3 timmar.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jimmyk</author>
  </authors>
  <commentList>
    <comment ref="D17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E17" authorId="0" shapeId="0" xr:uid="{00000000-0006-0000-0500-000002000000}">
      <text>
        <r>
          <rPr>
            <sz val="8"/>
            <color indexed="81"/>
            <rFont val="Tahoma"/>
            <family val="2"/>
          </rPr>
          <t xml:space="preserve">
ange antalet timmar</t>
        </r>
      </text>
    </comment>
    <comment ref="F17" authorId="0" shapeId="0" xr:uid="{00000000-0006-0000-0500-000003000000}">
      <text>
        <r>
          <rPr>
            <sz val="9"/>
            <color indexed="81"/>
            <rFont val="Tahoma"/>
            <family val="2"/>
          </rPr>
          <t xml:space="preserve">
Varje budgeterad undervisningstimme medför 3 timmar planeringstid</t>
        </r>
      </text>
    </comment>
  </commentList>
</comments>
</file>

<file path=xl/sharedStrings.xml><?xml version="1.0" encoding="utf-8"?>
<sst xmlns="http://schemas.openxmlformats.org/spreadsheetml/2006/main" count="362" uniqueCount="220">
  <si>
    <t>PROJEKTBUDGET</t>
  </si>
  <si>
    <t>Månadslön</t>
  </si>
  <si>
    <t>Personal</t>
  </si>
  <si>
    <t>Material</t>
  </si>
  <si>
    <t>Resor</t>
  </si>
  <si>
    <t>Övrigt</t>
  </si>
  <si>
    <t>Drift</t>
  </si>
  <si>
    <t>Summa kostnader</t>
  </si>
  <si>
    <t>Tj.grad</t>
  </si>
  <si>
    <t>Person 1</t>
  </si>
  <si>
    <t>Summa driftskostnader</t>
  </si>
  <si>
    <t>Sammanställning</t>
  </si>
  <si>
    <t>LKP</t>
  </si>
  <si>
    <t>Aktivitet:</t>
  </si>
  <si>
    <t>Externa lärare</t>
  </si>
  <si>
    <t>Mat och logi</t>
  </si>
  <si>
    <t>Lokalhyra för aktiviteten</t>
  </si>
  <si>
    <t>Antal månader</t>
  </si>
  <si>
    <t>Forskarskola:</t>
  </si>
  <si>
    <t>Antal timmar</t>
  </si>
  <si>
    <t>Kostnad (lön+LKP)</t>
  </si>
  <si>
    <r>
      <t>1</t>
    </r>
    <r>
      <rPr>
        <sz val="10"/>
        <rFont val="Arial"/>
        <family val="2"/>
      </rPr>
      <t xml:space="preserve"> Föreläsning, seminarium, övningar etc. Ange direkta timmar för aktiviteten.</t>
    </r>
  </si>
  <si>
    <t xml:space="preserve"> Kompensation för undervisningsplanering sker automatiskt i slutkolumnen.</t>
  </si>
  <si>
    <t>Annan verksamhet avser exkursioner, studiebesök etc.</t>
  </si>
  <si>
    <r>
      <t>Undervisning</t>
    </r>
    <r>
      <rPr>
        <b/>
        <vertAlign val="superscript"/>
        <sz val="12"/>
        <rFont val="Arial"/>
        <family val="2"/>
      </rPr>
      <t>1</t>
    </r>
  </si>
  <si>
    <r>
      <t>2</t>
    </r>
    <r>
      <rPr>
        <sz val="10"/>
        <rFont val="Arial"/>
        <family val="2"/>
      </rPr>
      <t xml:space="preserve"> Planering avser kursplanering utöver undervisningsplanering.</t>
    </r>
  </si>
  <si>
    <r>
      <t>Planering o. annan verksamhet</t>
    </r>
    <r>
      <rPr>
        <b/>
        <vertAlign val="superscript"/>
        <sz val="12"/>
        <rFont val="Arial"/>
        <family val="2"/>
      </rPr>
      <t>2</t>
    </r>
  </si>
  <si>
    <t>Arvode</t>
  </si>
  <si>
    <t>Kostnader</t>
  </si>
  <si>
    <t>Budgeterade årskostnader</t>
  </si>
  <si>
    <t>(Ange olika typer av driftskostnader, se exempel nedan)</t>
  </si>
  <si>
    <t>Lokal-OH</t>
  </si>
  <si>
    <t>Institutions - OH</t>
  </si>
  <si>
    <t>S:a lön+ LKP</t>
  </si>
  <si>
    <t>Förutsättningar</t>
  </si>
  <si>
    <t>%</t>
  </si>
  <si>
    <t>Universitets-OH</t>
  </si>
  <si>
    <t>Fakultets- OH</t>
  </si>
  <si>
    <t>Summa</t>
  </si>
  <si>
    <t>Namn och inst</t>
  </si>
  <si>
    <t>S:a LKP</t>
  </si>
  <si>
    <t>Namn och varifrån t.ex , GE healthcare</t>
  </si>
  <si>
    <t>Tillkommande gemensamma kostnader på lönemedel</t>
  </si>
  <si>
    <t>Lön</t>
  </si>
  <si>
    <t>Summa lönekostnader inkl gemensamma kostnader på lönemedel</t>
  </si>
  <si>
    <t>Externa lärare namnge om möjligt</t>
  </si>
  <si>
    <t>Huvudsökande:</t>
  </si>
  <si>
    <t>Referensgrupp om sådan anses bör finnas</t>
  </si>
  <si>
    <t>Extern arvodist *</t>
  </si>
  <si>
    <t>Summa arvode inkl gemensamma kostnader på arvoden</t>
  </si>
  <si>
    <t>Person 2</t>
  </si>
  <si>
    <t>Person 3</t>
  </si>
  <si>
    <t>Ange kostnader för samtliga forskarutbildningskurser</t>
  </si>
  <si>
    <t>på denna sida</t>
  </si>
  <si>
    <t>SLU Personal</t>
  </si>
  <si>
    <t>Ange kostnader för samtliga övriga aktivteter.</t>
  </si>
  <si>
    <t>Totala personalkostnader (lön + arvode)</t>
  </si>
  <si>
    <t>BUDGET FÖR FORSKARSKOLA :</t>
  </si>
  <si>
    <t>Arbetsgång:</t>
  </si>
  <si>
    <t>Instruktion för blankett budget forskarskolor VH</t>
  </si>
  <si>
    <t>- Sammanställning budget</t>
  </si>
  <si>
    <t>- Forskarutbildningskurser</t>
  </si>
  <si>
    <t>- Övriga aktiviteter</t>
  </si>
  <si>
    <t xml:space="preserve">I fliken "Forskarutbildningskurs" ange institutions-OH samt Lokal-OH </t>
  </si>
  <si>
    <t>ange namnet på SLU personalen om möjligt vid beräkning av lönekostnader annars ange person 1,person 2 osv.</t>
  </si>
  <si>
    <t>ange antalet undervisningstimmar</t>
  </si>
  <si>
    <t>ange antalet timmar för planering av kurser utöver undervisningsplanering.</t>
  </si>
  <si>
    <t xml:space="preserve">skatta övriga driftkostnader som forskarutbildningskurserna kan generera, i form av externa lärare, resor, mtrl osv. </t>
  </si>
  <si>
    <t xml:space="preserve">I fliken "Övriga aktiviteter" ange institutions-OH samt Lokal-OH </t>
  </si>
  <si>
    <t>ange månadslön för personalen</t>
  </si>
  <si>
    <t xml:space="preserve">skatta övriga driftkostnader som övriga aktiviteter kan generera, i form av externa lärare, resor, mtrl osv. </t>
  </si>
  <si>
    <t>exempel på övriga aktiviteter : seminarier, workshops, nätverksträffar mm.</t>
  </si>
  <si>
    <t>Ange aktiviteten, övriga aktiviteter t.ex seminarier, workshops, nätverksträffar mm.</t>
  </si>
  <si>
    <t>ange namnet på SLU personalen om detta är möjligt vid beräkning av lönekostnader, i annat fall ange person 1, person 2 osv.</t>
  </si>
  <si>
    <t>Person 4</t>
  </si>
  <si>
    <t>Person 5</t>
  </si>
  <si>
    <t>Person 6</t>
  </si>
  <si>
    <t xml:space="preserve">Fyll i de färgmarkerade fälten i kalkylen, övriga fält är skyddade. </t>
  </si>
  <si>
    <t>Ange budgetår i fliken sammanställning (länkas sedan till övriga sidor)</t>
  </si>
  <si>
    <t xml:space="preserve">Löneökning </t>
  </si>
  <si>
    <t xml:space="preserve">Löneökning budget </t>
  </si>
  <si>
    <t>Enl budgetanvisningar från Controlleravd.</t>
  </si>
  <si>
    <t>S:a underliggande flikar</t>
  </si>
  <si>
    <t>Avvikelse jmf sammanställning ovan.</t>
  </si>
  <si>
    <t>Kontroll av beräkningar</t>
  </si>
  <si>
    <t>Bibliotek</t>
  </si>
  <si>
    <t>forskarutbildningskurser.</t>
  </si>
  <si>
    <t>Förutsättningar OH</t>
  </si>
  <si>
    <t>Person 7</t>
  </si>
  <si>
    <t>Person 8</t>
  </si>
  <si>
    <t>Person 9</t>
  </si>
  <si>
    <t>Person 10</t>
  </si>
  <si>
    <t>Person 11</t>
  </si>
  <si>
    <t>Person 12</t>
  </si>
  <si>
    <t>Person 13</t>
  </si>
  <si>
    <t>Person 14</t>
  </si>
  <si>
    <t>Person 15</t>
  </si>
  <si>
    <t>Person 16</t>
  </si>
  <si>
    <t>Person 17</t>
  </si>
  <si>
    <t>GS-VMAS</t>
  </si>
  <si>
    <t>Forskarutbildningskurs</t>
  </si>
  <si>
    <t xml:space="preserve">Gäller för hela SLU </t>
  </si>
  <si>
    <t xml:space="preserve">Person 1 </t>
  </si>
  <si>
    <t xml:space="preserve">Person 3 </t>
  </si>
  <si>
    <t xml:space="preserve">Person 4 </t>
  </si>
  <si>
    <t>SLU Projektkalkyl</t>
  </si>
  <si>
    <t>Institution / Partner</t>
  </si>
  <si>
    <t>SLU KST</t>
  </si>
  <si>
    <t>Löne-ökning</t>
  </si>
  <si>
    <t>Påslag på lön</t>
  </si>
  <si>
    <t>Påslag på lön+drift</t>
  </si>
  <si>
    <t>Indirekt</t>
  </si>
  <si>
    <t>Lokal</t>
  </si>
  <si>
    <t>Akvatiska resurser</t>
  </si>
  <si>
    <t>Anatomi, fysiologi och biokemi</t>
  </si>
  <si>
    <t>Anatomi, fysiologi och biokemi - Hippologi</t>
  </si>
  <si>
    <t>Artdatabanken</t>
  </si>
  <si>
    <t>Biomedicin och veterinär folkhälsovetenskap</t>
  </si>
  <si>
    <t>Biosystem och teknologi</t>
  </si>
  <si>
    <t>Ekologi NJ</t>
  </si>
  <si>
    <t>Ekologi S</t>
  </si>
  <si>
    <t>Ekonomi</t>
  </si>
  <si>
    <t>Energi och teknik</t>
  </si>
  <si>
    <t>Enheten för samverkan och utveckling</t>
  </si>
  <si>
    <t>Enheten för skoglig fältforskning</t>
  </si>
  <si>
    <t>Husdjurens miljö och hälsa</t>
  </si>
  <si>
    <t>Husdjurens utfodring och vård</t>
  </si>
  <si>
    <t>Husdjursgenetik</t>
  </si>
  <si>
    <t>Kliniska vetenskaper</t>
  </si>
  <si>
    <t>Landskapsarkitektur, planering och förvaltning</t>
  </si>
  <si>
    <t>Lövsta lantbruksforskning</t>
  </si>
  <si>
    <t>Mark och miljö NJ</t>
  </si>
  <si>
    <t>Mark och miljö S</t>
  </si>
  <si>
    <t>Molekylära vetenskaper</t>
  </si>
  <si>
    <t>Människa och samhälle</t>
  </si>
  <si>
    <t>Nationellt centrum för djurvälfärd</t>
  </si>
  <si>
    <t>Odlingsenheten</t>
  </si>
  <si>
    <t>Skogens biomaterial och teknologi</t>
  </si>
  <si>
    <t>Skogens ekologi och skötsel</t>
  </si>
  <si>
    <t>Skoglig genetik och växtfysiologi</t>
  </si>
  <si>
    <t>Skoglig mykologi och växtpatologi NJ</t>
  </si>
  <si>
    <t>Skoglig mykologi och växtpatologi S</t>
  </si>
  <si>
    <t>Skoglig resurshushållning</t>
  </si>
  <si>
    <t>Skogsekonomi</t>
  </si>
  <si>
    <t>Skogsmästarskolan</t>
  </si>
  <si>
    <t>SLU-biblioteket</t>
  </si>
  <si>
    <t>Stad och land LTV</t>
  </si>
  <si>
    <t>Stad och land NJ</t>
  </si>
  <si>
    <t>Sydsvensk skogsvetenskap</t>
  </si>
  <si>
    <t>Vatten och miljö</t>
  </si>
  <si>
    <t>Vilt, fisk och miljö</t>
  </si>
  <si>
    <t>Växtbiologi</t>
  </si>
  <si>
    <t>Växtförädling</t>
  </si>
  <si>
    <t>Växtproduktionsekologi</t>
  </si>
  <si>
    <t>Växtskyddsbiologi</t>
  </si>
  <si>
    <t>Inte SLU Koordinator - ange namn i kolumn J</t>
  </si>
  <si>
    <t>Inte SLU Partner 2 - ange namn i kolumn J</t>
  </si>
  <si>
    <t>Inte SLU Partner 3 - ange namn i kolumn J</t>
  </si>
  <si>
    <t>Inte SLU Partner 4 - ange namn i kolumn J</t>
  </si>
  <si>
    <t>Inte SLU Partner 5 - ange namn i kolumn J</t>
  </si>
  <si>
    <t>Inte SLU Partner 6 - ange namn i kolumn J</t>
  </si>
  <si>
    <t>Inte SLU Partner 7 - ange namn i kolumn J</t>
  </si>
  <si>
    <t>Inte SLU Partner 8 - ange namn i kolumn J</t>
  </si>
  <si>
    <t>Inte SLU Partner 9 - ange namn i kolumn J</t>
  </si>
  <si>
    <t>Inte SLU Partner 10 - ange namn i kolumn J</t>
  </si>
  <si>
    <t>Inte SLU Partner 11 - ange namn i kolumn J</t>
  </si>
  <si>
    <t>Inte SLU Partner 12 - ange namn i kolumn J</t>
  </si>
  <si>
    <t>Inte SLU Partner 13 - ange namn i kolumn J</t>
  </si>
  <si>
    <t>Inte SLU Partner 14 - ange namn i kolumn J</t>
  </si>
  <si>
    <t>Inte SLU Partner 15 - ange namn i kolumn J</t>
  </si>
  <si>
    <t>Inte SLU Partner 16 - ange namn i kolumn J</t>
  </si>
  <si>
    <t>Inte SLU Partner 17 - ange namn i kolumn J</t>
  </si>
  <si>
    <t>Inte SLU Partner 18 - ange namn i kolumn J</t>
  </si>
  <si>
    <t>Inte SLU Partner 19 - ange namn i kolumn J</t>
  </si>
  <si>
    <t>Inte SLU Partner 20 - ange namn i kolumn J</t>
  </si>
  <si>
    <t>Inte SLU Partner 21 - ange namn i kolumn J</t>
  </si>
  <si>
    <t>Inte SLU Partner 22 - ange namn i kolumn J</t>
  </si>
  <si>
    <t>Inte SLU Partner 23 - ange namn i kolumn J</t>
  </si>
  <si>
    <t>Inte SLU Partner 24 - ange namn i kolumn J</t>
  </si>
  <si>
    <t>Inte SLU Partner 25 - ange namn i kolumn J</t>
  </si>
  <si>
    <t>Inte SLU Partner 26 - ange namn i kolumn J</t>
  </si>
  <si>
    <t>Inte SLU Partner 27 - ange namn i kolumn J</t>
  </si>
  <si>
    <t>Inte SLU Partner 28 - ange namn i kolumn J</t>
  </si>
  <si>
    <t>Inte SLU Partner 29 - ange namn i kolumn J</t>
  </si>
  <si>
    <t>Inte SLU Partner 30 - ange namn i kolumn J</t>
  </si>
  <si>
    <t>Ange din institutions-OH (se flik "OH resp inst" och använd lönepåslaget "indirekt")</t>
  </si>
  <si>
    <t>Ange din institutions lokal-OH (se flik "OH resp inst" och använd lönepåslaget "lokal")</t>
  </si>
  <si>
    <t>- OH resp inst</t>
  </si>
  <si>
    <t>Mallen innehåller 4 stycken flikar /bilagor:</t>
  </si>
  <si>
    <t>Ange kursens/aktivitetens titelns/namn</t>
  </si>
  <si>
    <t xml:space="preserve">Kurs/aktivitet </t>
  </si>
  <si>
    <t>Börja med att fylla i namn på forskarskolan, huvudsökande och kursens/aktivitetnens namn i fliken "sammanställning budget".</t>
  </si>
  <si>
    <t>Ange namn på huvudsökande</t>
  </si>
  <si>
    <t>OBS vi önskar även att ni motiverar kostnaderna och timmarna ni söker för samt kopplar dessa till de olika momenten/delarna av kursen</t>
  </si>
  <si>
    <t>OBS vi önskar även att ni motiverar kostnaderna och timmarna ni söker för samt kopplar dessa till de olika momenten/delarna av aktiviteten</t>
  </si>
  <si>
    <t xml:space="preserve">OBS vi önskar även att ni motiverar kostnaderna/timmarna  </t>
  </si>
  <si>
    <t>och kopplar till de olika momenten/delarna av kursen</t>
  </si>
  <si>
    <t>och kopplar till de olika momenten/delarna av aktiviteten</t>
  </si>
  <si>
    <t>Universitetets verksamhetsstöd</t>
  </si>
  <si>
    <t xml:space="preserve"> 3. PARTNER &amp; PÅSLAG 2023</t>
  </si>
  <si>
    <t xml:space="preserve">Projekt: </t>
  </si>
  <si>
    <t xml:space="preserve">Kalkyl kopplad till: </t>
  </si>
  <si>
    <t xml:space="preserve">Projektledare: </t>
  </si>
  <si>
    <t>Övriga grunddata om projektet finns i blad 2.</t>
  </si>
  <si>
    <r>
      <t>Här finns SLU-institutionernas procentsatser för indirekta kostnader, lokalpåslag och LKP</t>
    </r>
    <r>
      <rPr>
        <sz val="9"/>
        <rFont val="Arial"/>
        <family val="2"/>
      </rPr>
      <t>. Här registreras löneökning för SLU-institutioner samt namn och alla påslag för övriga parter. Procentsatser i detta blad används per automatik i blad 5 och 6 baserat på val av Institution / Partner (I/P) i dessa blads kolumn B. Rapport per partner finns i blad 10.</t>
    </r>
    <r>
      <rPr>
        <b/>
        <sz val="9"/>
        <rFont val="Arial"/>
        <family val="2"/>
      </rPr>
      <t xml:space="preserve"> Påslag för indirekt och lokal är enbart på lön för SLU:s institutioner. Hos andra lärosäten kan påslaget vara på lön ELLER på lön+drift.</t>
    </r>
  </si>
  <si>
    <t>Extern part (inte SLU) - namnge fr.o.m. rad 56</t>
  </si>
  <si>
    <t>Välj institution - extern institution måste först namnges i blad 3 fr.o.m. rad 56</t>
  </si>
  <si>
    <t>varav SLU</t>
  </si>
  <si>
    <t>varav fakultet OH</t>
  </si>
  <si>
    <t>varav bibliotek OH</t>
  </si>
  <si>
    <t>varav institution OH</t>
  </si>
  <si>
    <t>projektkalkyl@slu.se 2023-01-25</t>
  </si>
  <si>
    <t/>
  </si>
  <si>
    <t>Angående antal timmar som uppges:</t>
  </si>
  <si>
    <r>
      <rPr>
        <i/>
        <sz val="12"/>
        <rFont val="Arial"/>
        <family val="2"/>
      </rPr>
      <t>I undervisningskolumnen</t>
    </r>
    <r>
      <rPr>
        <sz val="12"/>
        <rFont val="Arial"/>
        <family val="2"/>
      </rPr>
      <t xml:space="preserve"> - Ange de timmar som ägnas åt faktisk undervisning såsom föreläsningar, övningar etc. För varje timme som uppges kommer automatiskt erhållen ersättning att vara x3 för att inkludera 2h förberedelsetid.  </t>
    </r>
  </si>
  <si>
    <r>
      <rPr>
        <i/>
        <sz val="12"/>
        <rFont val="Arial"/>
        <family val="2"/>
      </rPr>
      <t>I planering och annan verksamhetskolumnen</t>
    </r>
    <r>
      <rPr>
        <sz val="12"/>
        <rFont val="Arial"/>
        <family val="2"/>
      </rPr>
      <t xml:space="preserve"> - Ange de timmar som ägnas åt planering och annan verksamhet. I detta fall kommer ersättningen att vara x1 dvs endast ges för de antal timmar som uppgetts.  </t>
    </r>
  </si>
  <si>
    <t>År: 2024</t>
  </si>
  <si>
    <t>Ange din institutions-OH (se flik "OH resp inst" och använd lönepåslaget "varav institution OH")</t>
  </si>
  <si>
    <t>Använd denna kolumn till "institutions OH"</t>
  </si>
  <si>
    <t>Använd denna kolumn till "lokal OH"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</si>
</sst>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0.0000000"/>
  </numFmts>
  <fonts count="3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vertAlign val="superscript"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1F497D"/>
      <name val="Calibri"/>
      <family val="2"/>
    </font>
    <font>
      <b/>
      <sz val="10"/>
      <name val="Tahoma"/>
      <family val="2"/>
    </font>
    <font>
      <sz val="11"/>
      <name val="Calibri"/>
      <family val="2"/>
    </font>
    <font>
      <sz val="11"/>
      <color rgb="FF1F497D"/>
      <name val="Arial"/>
      <family val="2"/>
    </font>
    <font>
      <sz val="9"/>
      <color rgb="FF1F497D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14"/>
      <name val="Arial"/>
      <family val="2"/>
    </font>
    <font>
      <i/>
      <sz val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A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218">
    <xf numFmtId="0" fontId="0" fillId="0" borderId="0" xfId="0"/>
    <xf numFmtId="0" fontId="0" fillId="2" borderId="0" xfId="0" applyFill="1" applyProtection="1">
      <protection locked="0"/>
    </xf>
    <xf numFmtId="0" fontId="2" fillId="3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3" borderId="0" xfId="0" applyFill="1"/>
    <xf numFmtId="0" fontId="5" fillId="3" borderId="0" xfId="0" applyFont="1" applyFill="1"/>
    <xf numFmtId="0" fontId="1" fillId="3" borderId="0" xfId="0" applyFont="1" applyFill="1"/>
    <xf numFmtId="0" fontId="1" fillId="3" borderId="1" xfId="0" applyFont="1" applyFill="1" applyBorder="1"/>
    <xf numFmtId="0" fontId="0" fillId="3" borderId="1" xfId="0" applyFill="1" applyBorder="1"/>
    <xf numFmtId="0" fontId="3" fillId="3" borderId="2" xfId="0" applyFont="1" applyFill="1" applyBorder="1"/>
    <xf numFmtId="3" fontId="3" fillId="3" borderId="2" xfId="0" applyNumberFormat="1" applyFont="1" applyFill="1" applyBorder="1"/>
    <xf numFmtId="3" fontId="1" fillId="3" borderId="0" xfId="0" applyNumberFormat="1" applyFont="1" applyFill="1"/>
    <xf numFmtId="9" fontId="0" fillId="3" borderId="0" xfId="0" applyNumberFormat="1" applyFill="1"/>
    <xf numFmtId="3" fontId="0" fillId="3" borderId="0" xfId="0" applyNumberFormat="1" applyFill="1"/>
    <xf numFmtId="0" fontId="0" fillId="3" borderId="2" xfId="0" applyFill="1" applyBorder="1"/>
    <xf numFmtId="9" fontId="0" fillId="3" borderId="2" xfId="0" applyNumberFormat="1" applyFill="1" applyBorder="1"/>
    <xf numFmtId="0" fontId="3" fillId="3" borderId="0" xfId="0" applyFont="1" applyFill="1"/>
    <xf numFmtId="3" fontId="3" fillId="3" borderId="0" xfId="0" applyNumberFormat="1" applyFont="1" applyFill="1"/>
    <xf numFmtId="0" fontId="2" fillId="3" borderId="0" xfId="0" applyFont="1" applyFill="1"/>
    <xf numFmtId="0" fontId="4" fillId="3" borderId="0" xfId="0" applyFont="1" applyFill="1"/>
    <xf numFmtId="0" fontId="8" fillId="3" borderId="0" xfId="0" applyFont="1" applyFill="1"/>
    <xf numFmtId="3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/>
    <xf numFmtId="3" fontId="2" fillId="0" borderId="0" xfId="0" applyNumberFormat="1" applyFont="1"/>
    <xf numFmtId="3" fontId="1" fillId="0" borderId="0" xfId="0" applyNumberFormat="1" applyFont="1" applyAlignment="1">
      <alignment horizontal="center"/>
    </xf>
    <xf numFmtId="3" fontId="9" fillId="0" borderId="0" xfId="0" applyNumberFormat="1" applyFont="1"/>
    <xf numFmtId="0" fontId="11" fillId="3" borderId="0" xfId="0" applyFont="1" applyFill="1" applyAlignment="1">
      <alignment horizontal="left"/>
    </xf>
    <xf numFmtId="3" fontId="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/>
    <xf numFmtId="3" fontId="0" fillId="2" borderId="0" xfId="0" applyNumberFormat="1" applyFill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9" fontId="0" fillId="2" borderId="0" xfId="0" applyNumberFormat="1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0" fillId="3" borderId="0" xfId="0" applyFont="1" applyFill="1"/>
    <xf numFmtId="0" fontId="9" fillId="3" borderId="0" xfId="0" applyFont="1" applyFill="1" applyAlignment="1">
      <alignment horizontal="left"/>
    </xf>
    <xf numFmtId="0" fontId="9" fillId="3" borderId="0" xfId="0" applyFont="1" applyFill="1"/>
    <xf numFmtId="10" fontId="9" fillId="3" borderId="0" xfId="0" applyNumberFormat="1" applyFont="1" applyFill="1"/>
    <xf numFmtId="0" fontId="12" fillId="3" borderId="0" xfId="0" applyFont="1" applyFill="1"/>
    <xf numFmtId="0" fontId="13" fillId="3" borderId="0" xfId="0" applyFont="1" applyFill="1"/>
    <xf numFmtId="0" fontId="2" fillId="2" borderId="0" xfId="0" applyFont="1" applyFill="1" applyProtection="1"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2" fillId="0" borderId="0" xfId="0" applyFont="1"/>
    <xf numFmtId="0" fontId="0" fillId="2" borderId="0" xfId="0" applyFill="1" applyAlignment="1" applyProtection="1">
      <alignment horizontal="center"/>
      <protection locked="0"/>
    </xf>
    <xf numFmtId="0" fontId="16" fillId="3" borderId="0" xfId="0" applyFont="1" applyFill="1"/>
    <xf numFmtId="164" fontId="3" fillId="3" borderId="2" xfId="0" applyNumberFormat="1" applyFont="1" applyFill="1" applyBorder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/>
    <xf numFmtId="0" fontId="0" fillId="4" borderId="0" xfId="0" applyFill="1"/>
    <xf numFmtId="164" fontId="1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left"/>
    </xf>
    <xf numFmtId="10" fontId="9" fillId="0" borderId="0" xfId="0" applyNumberFormat="1" applyFont="1"/>
    <xf numFmtId="164" fontId="0" fillId="2" borderId="0" xfId="0" applyNumberFormat="1" applyFill="1" applyAlignment="1" applyProtection="1">
      <alignment horizontal="center"/>
      <protection locked="0"/>
    </xf>
    <xf numFmtId="164" fontId="0" fillId="3" borderId="0" xfId="0" applyNumberFormat="1" applyFill="1" applyAlignment="1">
      <alignment horizontal="center"/>
    </xf>
    <xf numFmtId="10" fontId="9" fillId="0" borderId="0" xfId="0" applyNumberFormat="1" applyFont="1" applyAlignment="1">
      <alignment horizontal="center"/>
    </xf>
    <xf numFmtId="10" fontId="9" fillId="3" borderId="0" xfId="0" applyNumberFormat="1" applyFont="1" applyFill="1" applyAlignment="1">
      <alignment horizontal="center"/>
    </xf>
    <xf numFmtId="0" fontId="2" fillId="5" borderId="0" xfId="0" applyFont="1" applyFill="1" applyProtection="1">
      <protection locked="0"/>
    </xf>
    <xf numFmtId="164" fontId="9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3" borderId="0" xfId="0" applyFill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0" fillId="5" borderId="0" xfId="0" applyFill="1" applyProtection="1">
      <protection locked="0"/>
    </xf>
    <xf numFmtId="9" fontId="0" fillId="3" borderId="0" xfId="0" applyNumberFormat="1" applyFill="1" applyProtection="1">
      <protection locked="0"/>
    </xf>
    <xf numFmtId="9" fontId="1" fillId="0" borderId="0" xfId="0" applyNumberFormat="1" applyFont="1"/>
    <xf numFmtId="0" fontId="2" fillId="3" borderId="0" xfId="0" applyFont="1" applyFill="1" applyProtection="1">
      <protection locked="0"/>
    </xf>
    <xf numFmtId="15" fontId="0" fillId="3" borderId="0" xfId="0" applyNumberFormat="1" applyFill="1" applyProtection="1">
      <protection locked="0"/>
    </xf>
    <xf numFmtId="0" fontId="3" fillId="3" borderId="0" xfId="0" applyFont="1" applyFill="1" applyProtection="1">
      <protection locked="0"/>
    </xf>
    <xf numFmtId="3" fontId="3" fillId="3" borderId="0" xfId="0" applyNumberFormat="1" applyFont="1" applyFill="1" applyProtection="1">
      <protection locked="0"/>
    </xf>
    <xf numFmtId="0" fontId="4" fillId="3" borderId="0" xfId="0" applyFont="1" applyFill="1" applyProtection="1">
      <protection locked="0"/>
    </xf>
    <xf numFmtId="49" fontId="0" fillId="3" borderId="0" xfId="0" applyNumberFormat="1" applyFill="1"/>
    <xf numFmtId="49" fontId="18" fillId="3" borderId="0" xfId="0" applyNumberFormat="1" applyFont="1" applyFill="1"/>
    <xf numFmtId="49" fontId="17" fillId="3" borderId="0" xfId="0" applyNumberFormat="1" applyFont="1" applyFill="1"/>
    <xf numFmtId="49" fontId="2" fillId="3" borderId="0" xfId="0" applyNumberFormat="1" applyFont="1" applyFill="1"/>
    <xf numFmtId="0" fontId="2" fillId="6" borderId="0" xfId="0" applyFont="1" applyFill="1" applyAlignment="1" applyProtection="1">
      <alignment horizontal="left"/>
      <protection locked="0"/>
    </xf>
    <xf numFmtId="0" fontId="19" fillId="3" borderId="0" xfId="0" applyFont="1" applyFill="1"/>
    <xf numFmtId="0" fontId="1" fillId="3" borderId="1" xfId="0" applyFont="1" applyFill="1" applyBorder="1" applyAlignment="1">
      <alignment horizontal="center"/>
    </xf>
    <xf numFmtId="0" fontId="2" fillId="5" borderId="0" xfId="0" applyFont="1" applyFill="1" applyAlignment="1" applyProtection="1">
      <alignment horizontal="right"/>
      <protection locked="0"/>
    </xf>
    <xf numFmtId="0" fontId="2" fillId="4" borderId="6" xfId="0" applyFont="1" applyFill="1" applyBorder="1" applyAlignment="1">
      <alignment horizontal="left"/>
    </xf>
    <xf numFmtId="0" fontId="2" fillId="4" borderId="0" xfId="0" applyFont="1" applyFill="1" applyAlignment="1">
      <alignment horizontal="right"/>
    </xf>
    <xf numFmtId="0" fontId="2" fillId="4" borderId="7" xfId="0" applyFont="1" applyFill="1" applyBorder="1" applyAlignment="1">
      <alignment horizontal="right"/>
    </xf>
    <xf numFmtId="0" fontId="2" fillId="4" borderId="9" xfId="0" applyFont="1" applyFill="1" applyBorder="1" applyAlignment="1">
      <alignment horizontal="right"/>
    </xf>
    <xf numFmtId="0" fontId="2" fillId="4" borderId="10" xfId="0" applyFont="1" applyFill="1" applyBorder="1" applyAlignment="1">
      <alignment horizontal="right"/>
    </xf>
    <xf numFmtId="10" fontId="9" fillId="5" borderId="0" xfId="0" applyNumberFormat="1" applyFont="1" applyFill="1" applyAlignment="1" applyProtection="1">
      <alignment horizontal="center"/>
      <protection locked="0"/>
    </xf>
    <xf numFmtId="10" fontId="9" fillId="5" borderId="0" xfId="0" applyNumberFormat="1" applyFont="1" applyFill="1" applyProtection="1">
      <protection locked="0"/>
    </xf>
    <xf numFmtId="9" fontId="0" fillId="0" borderId="0" xfId="0" applyNumberFormat="1"/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center" wrapText="1"/>
    </xf>
    <xf numFmtId="10" fontId="0" fillId="0" borderId="0" xfId="0" applyNumberFormat="1"/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horizontal="right"/>
      <protection locked="0"/>
    </xf>
    <xf numFmtId="15" fontId="0" fillId="3" borderId="0" xfId="0" applyNumberFormat="1" applyFill="1"/>
    <xf numFmtId="0" fontId="5" fillId="0" borderId="0" xfId="0" applyFont="1" applyAlignment="1">
      <alignment horizontal="left"/>
    </xf>
    <xf numFmtId="0" fontId="5" fillId="8" borderId="0" xfId="0" applyFont="1" applyFill="1" applyAlignment="1" applyProtection="1">
      <alignment horizontal="left"/>
      <protection locked="0"/>
    </xf>
    <xf numFmtId="164" fontId="0" fillId="9" borderId="0" xfId="0" applyNumberFormat="1" applyFill="1" applyAlignment="1">
      <alignment horizontal="center"/>
    </xf>
    <xf numFmtId="3" fontId="0" fillId="9" borderId="0" xfId="0" applyNumberFormat="1" applyFill="1" applyAlignment="1">
      <alignment horizontal="center"/>
    </xf>
    <xf numFmtId="0" fontId="6" fillId="0" borderId="0" xfId="0" applyFont="1" applyAlignment="1">
      <alignment horizontal="left"/>
    </xf>
    <xf numFmtId="0" fontId="5" fillId="9" borderId="0" xfId="0" applyFont="1" applyFill="1" applyAlignment="1" applyProtection="1">
      <alignment horizontal="left"/>
      <protection locked="0"/>
    </xf>
    <xf numFmtId="49" fontId="2" fillId="4" borderId="0" xfId="0" applyNumberFormat="1" applyFont="1" applyFill="1"/>
    <xf numFmtId="49" fontId="0" fillId="4" borderId="0" xfId="0" applyNumberFormat="1" applyFill="1"/>
    <xf numFmtId="164" fontId="0" fillId="0" borderId="0" xfId="0" applyNumberForma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164" fontId="13" fillId="0" borderId="0" xfId="0" applyNumberFormat="1" applyFont="1" applyAlignment="1" applyProtection="1">
      <alignment horizontal="center"/>
      <protection locked="0"/>
    </xf>
    <xf numFmtId="164" fontId="13" fillId="0" borderId="0" xfId="0" applyNumberFormat="1" applyFont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26" fillId="0" borderId="0" xfId="0" applyFont="1" applyAlignment="1">
      <alignment vertical="center"/>
    </xf>
    <xf numFmtId="0" fontId="3" fillId="10" borderId="0" xfId="1" applyFont="1" applyFill="1" applyAlignment="1">
      <alignment horizontal="center"/>
    </xf>
    <xf numFmtId="0" fontId="0" fillId="0" borderId="0" xfId="0" applyAlignment="1">
      <alignment horizontal="right"/>
    </xf>
    <xf numFmtId="0" fontId="28" fillId="0" borderId="0" xfId="0" applyFont="1"/>
    <xf numFmtId="0" fontId="29" fillId="0" borderId="0" xfId="3" applyAlignment="1" applyProtection="1">
      <alignment horizontal="right"/>
    </xf>
    <xf numFmtId="0" fontId="30" fillId="0" borderId="0" xfId="0" applyFont="1" applyAlignment="1">
      <alignment horizontal="right"/>
    </xf>
    <xf numFmtId="0" fontId="30" fillId="0" borderId="0" xfId="0" applyFont="1" applyAlignment="1">
      <alignment horizontal="right" vertical="center"/>
    </xf>
    <xf numFmtId="0" fontId="27" fillId="0" borderId="0" xfId="0" applyFont="1"/>
    <xf numFmtId="0" fontId="12" fillId="0" borderId="13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27" fillId="0" borderId="17" xfId="0" applyFont="1" applyBorder="1" applyAlignment="1">
      <alignment horizontal="left"/>
    </xf>
    <xf numFmtId="10" fontId="27" fillId="4" borderId="14" xfId="0" applyNumberFormat="1" applyFont="1" applyFill="1" applyBorder="1" applyAlignment="1" applyProtection="1">
      <alignment horizontal="right"/>
      <protection locked="0"/>
    </xf>
    <xf numFmtId="10" fontId="27" fillId="11" borderId="11" xfId="0" applyNumberFormat="1" applyFont="1" applyFill="1" applyBorder="1"/>
    <xf numFmtId="0" fontId="0" fillId="11" borderId="11" xfId="0" applyFill="1" applyBorder="1"/>
    <xf numFmtId="10" fontId="27" fillId="10" borderId="14" xfId="0" applyNumberFormat="1" applyFont="1" applyFill="1" applyBorder="1" applyAlignment="1" applyProtection="1">
      <alignment horizontal="right"/>
      <protection locked="0"/>
    </xf>
    <xf numFmtId="10" fontId="27" fillId="11" borderId="16" xfId="0" applyNumberFormat="1" applyFont="1" applyFill="1" applyBorder="1"/>
    <xf numFmtId="0" fontId="0" fillId="11" borderId="16" xfId="0" applyFill="1" applyBorder="1"/>
    <xf numFmtId="165" fontId="0" fillId="0" borderId="0" xfId="0" applyNumberFormat="1"/>
    <xf numFmtId="10" fontId="27" fillId="11" borderId="14" xfId="0" applyNumberFormat="1" applyFont="1" applyFill="1" applyBorder="1"/>
    <xf numFmtId="0" fontId="0" fillId="11" borderId="14" xfId="0" applyFill="1" applyBorder="1"/>
    <xf numFmtId="10" fontId="27" fillId="10" borderId="13" xfId="0" applyNumberFormat="1" applyFont="1" applyFill="1" applyBorder="1" applyProtection="1">
      <protection locked="0"/>
    </xf>
    <xf numFmtId="10" fontId="27" fillId="10" borderId="15" xfId="0" applyNumberFormat="1" applyFont="1" applyFill="1" applyBorder="1" applyProtection="1">
      <protection locked="0"/>
    </xf>
    <xf numFmtId="0" fontId="27" fillId="10" borderId="15" xfId="0" applyFont="1" applyFill="1" applyBorder="1" applyProtection="1">
      <protection locked="0"/>
    </xf>
    <xf numFmtId="10" fontId="27" fillId="4" borderId="13" xfId="0" applyNumberFormat="1" applyFont="1" applyFill="1" applyBorder="1" applyProtection="1">
      <protection locked="0"/>
    </xf>
    <xf numFmtId="10" fontId="27" fillId="4" borderId="15" xfId="0" applyNumberFormat="1" applyFont="1" applyFill="1" applyBorder="1" applyProtection="1">
      <protection locked="0"/>
    </xf>
    <xf numFmtId="0" fontId="27" fillId="4" borderId="15" xfId="0" applyFont="1" applyFill="1" applyBorder="1" applyProtection="1">
      <protection locked="0"/>
    </xf>
    <xf numFmtId="0" fontId="13" fillId="10" borderId="0" xfId="0" applyFont="1" applyFill="1"/>
    <xf numFmtId="3" fontId="0" fillId="0" borderId="0" xfId="0" applyNumberFormat="1" applyAlignment="1">
      <alignment horizontal="center"/>
    </xf>
    <xf numFmtId="10" fontId="9" fillId="12" borderId="0" xfId="0" applyNumberFormat="1" applyFont="1" applyFill="1" applyAlignment="1" applyProtection="1">
      <alignment horizontal="center"/>
      <protection locked="0"/>
    </xf>
    <xf numFmtId="0" fontId="1" fillId="4" borderId="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2" fillId="4" borderId="19" xfId="0" applyFont="1" applyFill="1" applyBorder="1" applyAlignment="1" applyProtection="1">
      <alignment horizontal="lef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0" fontId="2" fillId="4" borderId="22" xfId="0" applyFont="1" applyFill="1" applyBorder="1" applyAlignment="1">
      <alignment horizontal="right"/>
    </xf>
    <xf numFmtId="0" fontId="1" fillId="4" borderId="22" xfId="0" applyFont="1" applyFill="1" applyBorder="1" applyAlignment="1">
      <alignment horizontal="left"/>
    </xf>
    <xf numFmtId="0" fontId="1" fillId="4" borderId="24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right"/>
    </xf>
    <xf numFmtId="0" fontId="0" fillId="4" borderId="21" xfId="0" applyFill="1" applyBorder="1"/>
    <xf numFmtId="0" fontId="0" fillId="4" borderId="23" xfId="0" applyFill="1" applyBorder="1"/>
    <xf numFmtId="0" fontId="0" fillId="4" borderId="26" xfId="0" applyFill="1" applyBorder="1"/>
    <xf numFmtId="0" fontId="27" fillId="0" borderId="0" xfId="0" applyFont="1" applyAlignment="1">
      <alignment horizontal="right"/>
    </xf>
    <xf numFmtId="0" fontId="27" fillId="11" borderId="14" xfId="0" applyFont="1" applyFill="1" applyBorder="1" applyAlignment="1">
      <alignment horizontal="right"/>
    </xf>
    <xf numFmtId="10" fontId="27" fillId="11" borderId="14" xfId="0" applyNumberFormat="1" applyFont="1" applyFill="1" applyBorder="1" applyAlignment="1">
      <alignment horizontal="right"/>
    </xf>
    <xf numFmtId="10" fontId="27" fillId="11" borderId="15" xfId="0" applyNumberFormat="1" applyFont="1" applyFill="1" applyBorder="1"/>
    <xf numFmtId="10" fontId="27" fillId="11" borderId="12" xfId="0" applyNumberFormat="1" applyFont="1" applyFill="1" applyBorder="1"/>
    <xf numFmtId="0" fontId="27" fillId="0" borderId="15" xfId="0" applyFont="1" applyBorder="1" applyAlignment="1">
      <alignment horizontal="right"/>
    </xf>
    <xf numFmtId="10" fontId="27" fillId="0" borderId="14" xfId="0" applyNumberFormat="1" applyFont="1" applyBorder="1" applyAlignment="1">
      <alignment horizontal="right"/>
    </xf>
    <xf numFmtId="10" fontId="27" fillId="0" borderId="15" xfId="0" applyNumberFormat="1" applyFont="1" applyBorder="1"/>
    <xf numFmtId="10" fontId="27" fillId="0" borderId="12" xfId="0" applyNumberFormat="1" applyFont="1" applyBorder="1"/>
    <xf numFmtId="0" fontId="27" fillId="11" borderId="15" xfId="0" applyFont="1" applyFill="1" applyBorder="1" applyAlignment="1">
      <alignment horizontal="right"/>
    </xf>
    <xf numFmtId="0" fontId="27" fillId="0" borderId="16" xfId="0" applyFont="1" applyBorder="1" applyAlignment="1">
      <alignment horizontal="right"/>
    </xf>
    <xf numFmtId="10" fontId="27" fillId="0" borderId="16" xfId="0" applyNumberFormat="1" applyFont="1" applyBorder="1"/>
    <xf numFmtId="10" fontId="27" fillId="0" borderId="17" xfId="0" applyNumberFormat="1" applyFont="1" applyBorder="1"/>
    <xf numFmtId="0" fontId="27" fillId="11" borderId="11" xfId="0" applyFont="1" applyFill="1" applyBorder="1" applyAlignment="1">
      <alignment horizontal="right"/>
    </xf>
    <xf numFmtId="10" fontId="27" fillId="11" borderId="18" xfId="0" applyNumberFormat="1" applyFont="1" applyFill="1" applyBorder="1"/>
    <xf numFmtId="0" fontId="12" fillId="0" borderId="13" xfId="0" applyFont="1" applyBorder="1" applyAlignment="1">
      <alignment horizontal="left" wrapText="1"/>
    </xf>
    <xf numFmtId="10" fontId="27" fillId="14" borderId="12" xfId="0" applyNumberFormat="1" applyFont="1" applyFill="1" applyBorder="1"/>
    <xf numFmtId="10" fontId="0" fillId="11" borderId="16" xfId="0" applyNumberFormat="1" applyFill="1" applyBorder="1"/>
    <xf numFmtId="49" fontId="2" fillId="13" borderId="0" xfId="0" applyNumberFormat="1" applyFont="1" applyFill="1"/>
    <xf numFmtId="0" fontId="0" fillId="4" borderId="0" xfId="0" applyFill="1" applyProtection="1">
      <protection locked="0"/>
    </xf>
    <xf numFmtId="0" fontId="0" fillId="7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7" fillId="11" borderId="15" xfId="0" applyFont="1" applyFill="1" applyBorder="1" applyAlignment="1">
      <alignment horizontal="right"/>
    </xf>
    <xf numFmtId="0" fontId="0" fillId="11" borderId="15" xfId="0" applyFill="1" applyBorder="1"/>
    <xf numFmtId="0" fontId="27" fillId="0" borderId="15" xfId="0" applyFont="1" applyBorder="1" applyAlignment="1">
      <alignment horizontal="right"/>
    </xf>
    <xf numFmtId="0" fontId="0" fillId="0" borderId="15" xfId="0" applyBorder="1"/>
    <xf numFmtId="0" fontId="2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/>
    <xf numFmtId="0" fontId="0" fillId="0" borderId="0" xfId="0"/>
    <xf numFmtId="0" fontId="27" fillId="0" borderId="0" xfId="0" applyFont="1" applyAlignment="1">
      <alignment horizontal="left" vertical="top"/>
    </xf>
    <xf numFmtId="0" fontId="27" fillId="0" borderId="0" xfId="0" applyFont="1"/>
    <xf numFmtId="0" fontId="30" fillId="0" borderId="0" xfId="0" applyFont="1"/>
    <xf numFmtId="0" fontId="30" fillId="0" borderId="11" xfId="0" applyFont="1" applyBorder="1" applyAlignment="1">
      <alignment horizontal="right" vertical="top"/>
    </xf>
    <xf numFmtId="0" fontId="0" fillId="0" borderId="14" xfId="0" applyBorder="1" applyAlignment="1">
      <alignment horizontal="right" vertical="top"/>
    </xf>
    <xf numFmtId="0" fontId="30" fillId="0" borderId="11" xfId="0" applyFont="1" applyBorder="1" applyAlignment="1">
      <alignment horizontal="center" vertical="top"/>
    </xf>
    <xf numFmtId="0" fontId="0" fillId="0" borderId="14" xfId="0" applyBorder="1" applyAlignment="1">
      <alignment vertical="top"/>
    </xf>
    <xf numFmtId="0" fontId="30" fillId="0" borderId="11" xfId="0" applyFont="1" applyBorder="1" applyAlignment="1">
      <alignment wrapText="1"/>
    </xf>
    <xf numFmtId="0" fontId="0" fillId="0" borderId="14" xfId="0" applyBorder="1" applyAlignment="1">
      <alignment wrapText="1"/>
    </xf>
    <xf numFmtId="0" fontId="30" fillId="0" borderId="11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0" fillId="0" borderId="12" xfId="0" applyFont="1" applyBorder="1"/>
    <xf numFmtId="0" fontId="30" fillId="0" borderId="2" xfId="0" applyFont="1" applyBorder="1"/>
    <xf numFmtId="0" fontId="0" fillId="0" borderId="13" xfId="0" applyBorder="1"/>
    <xf numFmtId="0" fontId="33" fillId="4" borderId="19" xfId="0" applyFont="1" applyFill="1" applyBorder="1"/>
    <xf numFmtId="0" fontId="4" fillId="4" borderId="22" xfId="0" applyFont="1" applyFill="1" applyBorder="1"/>
    <xf numFmtId="0" fontId="0" fillId="4" borderId="22" xfId="0" applyFill="1" applyBorder="1"/>
    <xf numFmtId="15" fontId="4" fillId="4" borderId="22" xfId="0" applyNumberFormat="1" applyFont="1" applyFill="1" applyBorder="1"/>
    <xf numFmtId="15" fontId="0" fillId="4" borderId="24" xfId="0" applyNumberFormat="1" applyFill="1" applyBorder="1"/>
    <xf numFmtId="0" fontId="0" fillId="4" borderId="0" xfId="0" applyFill="1" applyBorder="1"/>
    <xf numFmtId="0" fontId="23" fillId="4" borderId="0" xfId="0" applyFont="1" applyFill="1" applyBorder="1" applyAlignment="1">
      <alignment vertical="center"/>
    </xf>
    <xf numFmtId="0" fontId="0" fillId="4" borderId="25" xfId="0" applyFill="1" applyBorder="1"/>
    <xf numFmtId="0" fontId="23" fillId="4" borderId="25" xfId="0" applyFont="1" applyFill="1" applyBorder="1" applyAlignment="1">
      <alignment vertical="center"/>
    </xf>
    <xf numFmtId="0" fontId="0" fillId="4" borderId="20" xfId="0" applyFill="1" applyBorder="1"/>
    <xf numFmtId="0" fontId="22" fillId="4" borderId="20" xfId="0" applyFont="1" applyFill="1" applyBorder="1" applyAlignment="1">
      <alignment vertical="center"/>
    </xf>
    <xf numFmtId="0" fontId="0" fillId="4" borderId="27" xfId="0" applyFill="1" applyBorder="1"/>
  </cellXfs>
  <cellStyles count="4">
    <cellStyle name="Hyperlänk" xfId="3" builtinId="8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7</xdr:row>
      <xdr:rowOff>9526</xdr:rowOff>
    </xdr:from>
    <xdr:to>
      <xdr:col>7</xdr:col>
      <xdr:colOff>342901</xdr:colOff>
      <xdr:row>16</xdr:row>
      <xdr:rowOff>104778</xdr:rowOff>
    </xdr:to>
    <xdr:cxnSp macro="">
      <xdr:nvCxnSpPr>
        <xdr:cNvPr id="2" name="Rak pil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rot="5400000">
          <a:off x="5595937" y="1671639"/>
          <a:ext cx="1581152" cy="8477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6</xdr:row>
      <xdr:rowOff>104776</xdr:rowOff>
    </xdr:from>
    <xdr:to>
      <xdr:col>8</xdr:col>
      <xdr:colOff>295275</xdr:colOff>
      <xdr:row>15</xdr:row>
      <xdr:rowOff>28577</xdr:rowOff>
    </xdr:to>
    <xdr:cxnSp macro="">
      <xdr:nvCxnSpPr>
        <xdr:cNvPr id="4" name="Rak pil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rot="5400000">
          <a:off x="7000875" y="1428751"/>
          <a:ext cx="1228726" cy="828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1085850</xdr:colOff>
      <xdr:row>2</xdr:row>
      <xdr:rowOff>127000</xdr:rowOff>
    </xdr:from>
    <xdr:to>
      <xdr:col>10</xdr:col>
      <xdr:colOff>349250</xdr:colOff>
      <xdr:row>9</xdr:row>
      <xdr:rowOff>101600</xdr:rowOff>
    </xdr:to>
    <xdr:cxnSp macro="">
      <xdr:nvCxnSpPr>
        <xdr:cNvPr id="3" name="Rak pilkoppli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9067800" y="476250"/>
          <a:ext cx="825500" cy="142240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355600</xdr:colOff>
      <xdr:row>8</xdr:row>
      <xdr:rowOff>63500</xdr:rowOff>
    </xdr:from>
    <xdr:to>
      <xdr:col>12</xdr:col>
      <xdr:colOff>190500</xdr:colOff>
      <xdr:row>9</xdr:row>
      <xdr:rowOff>82550</xdr:rowOff>
    </xdr:to>
    <xdr:cxnSp macro="">
      <xdr:nvCxnSpPr>
        <xdr:cNvPr id="2" name="Rak pilkoppling 2">
          <a:extLst>
            <a:ext uri="{FF2B5EF4-FFF2-40B4-BE49-F238E27FC236}">
              <a16:creationId xmlns:a16="http://schemas.microsoft.com/office/drawing/2014/main" id="{F1F44846-F004-0045-A7E2-CE46255D4DDE}"/>
            </a:ext>
          </a:extLst>
        </xdr:cNvPr>
        <xdr:cNvCxnSpPr/>
      </xdr:nvCxnSpPr>
      <xdr:spPr>
        <a:xfrm flipH="1">
          <a:off x="11404600" y="1333500"/>
          <a:ext cx="495300" cy="51435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orage.slu.se/JimmyK/My%20Documents/sluprojektkalkyl230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Instruktion"/>
      <sheetName val="2. Grunddata"/>
      <sheetName val="3. Partner"/>
      <sheetName val="4. WP"/>
      <sheetName val="5. Lön"/>
      <sheetName val="6. Drift"/>
      <sheetName val="7. Utrustning"/>
      <sheetName val="8. Lokal"/>
      <sheetName val="9. Total"/>
      <sheetName val="10. Partner"/>
      <sheetName val="11. WP"/>
      <sheetName val="12. Indirekta"/>
      <sheetName val="13. Prisma"/>
    </sheetNames>
    <sheetDataSet>
      <sheetData sheetId="0">
        <row r="2">
          <cell r="M2" t="str">
            <v>projektkalkyl@slu.se 2023-01-25</v>
          </cell>
        </row>
      </sheetData>
      <sheetData sheetId="1">
        <row r="6">
          <cell r="C6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8"/>
  <sheetViews>
    <sheetView tabSelected="1" topLeftCell="A9" workbookViewId="0">
      <selection activeCell="N22" sqref="N22"/>
    </sheetView>
  </sheetViews>
  <sheetFormatPr baseColWidth="10" defaultColWidth="8.5" defaultRowHeight="13" x14ac:dyDescent="0.15"/>
  <cols>
    <col min="9" max="9" width="42" customWidth="1"/>
  </cols>
  <sheetData>
    <row r="1" spans="2:9" ht="23" x14ac:dyDescent="0.25">
      <c r="B1" s="77" t="s">
        <v>59</v>
      </c>
      <c r="C1" s="78"/>
      <c r="D1" s="78"/>
      <c r="E1" s="76"/>
      <c r="F1" s="76"/>
      <c r="G1" s="76"/>
      <c r="H1" s="76"/>
      <c r="I1" s="76"/>
    </row>
    <row r="2" spans="2:9" x14ac:dyDescent="0.15">
      <c r="B2" s="78"/>
      <c r="C2" s="78"/>
      <c r="D2" s="78"/>
      <c r="E2" s="76"/>
      <c r="F2" s="76"/>
      <c r="G2" s="76"/>
      <c r="H2" s="76"/>
      <c r="I2" s="76"/>
    </row>
    <row r="3" spans="2:9" x14ac:dyDescent="0.15">
      <c r="B3" s="78"/>
      <c r="C3" s="78"/>
      <c r="D3" s="78"/>
      <c r="E3" s="76"/>
      <c r="F3" s="76"/>
      <c r="G3" s="76"/>
      <c r="H3" s="76"/>
      <c r="I3" s="76"/>
    </row>
    <row r="4" spans="2:9" x14ac:dyDescent="0.15">
      <c r="B4" s="79" t="s">
        <v>188</v>
      </c>
      <c r="C4" s="78"/>
      <c r="D4" s="78"/>
      <c r="E4" s="76"/>
      <c r="F4" s="76"/>
      <c r="G4" s="76"/>
      <c r="H4" s="76"/>
      <c r="I4" s="76"/>
    </row>
    <row r="5" spans="2:9" x14ac:dyDescent="0.15">
      <c r="B5" s="79" t="s">
        <v>60</v>
      </c>
      <c r="C5" s="78"/>
      <c r="D5" s="78"/>
      <c r="E5" s="76"/>
      <c r="F5" s="76"/>
      <c r="G5" s="76"/>
      <c r="H5" s="76"/>
      <c r="I5" s="76"/>
    </row>
    <row r="6" spans="2:9" x14ac:dyDescent="0.15">
      <c r="B6" s="79" t="s">
        <v>61</v>
      </c>
      <c r="C6" s="78"/>
      <c r="D6" s="78"/>
      <c r="E6" s="76"/>
      <c r="F6" s="76"/>
      <c r="G6" s="76"/>
      <c r="H6" s="76"/>
      <c r="I6" s="76"/>
    </row>
    <row r="7" spans="2:9" x14ac:dyDescent="0.15">
      <c r="B7" s="79" t="s">
        <v>62</v>
      </c>
      <c r="C7" s="78"/>
      <c r="D7" s="78"/>
      <c r="E7" s="76"/>
      <c r="F7" s="76"/>
      <c r="G7" s="76"/>
      <c r="H7" s="76"/>
      <c r="I7" s="76"/>
    </row>
    <row r="8" spans="2:9" x14ac:dyDescent="0.15">
      <c r="B8" s="79" t="s">
        <v>187</v>
      </c>
      <c r="C8" s="78"/>
      <c r="D8" s="78"/>
      <c r="E8" s="76"/>
      <c r="F8" s="76"/>
      <c r="G8" s="76"/>
      <c r="H8" s="76"/>
      <c r="I8" s="76"/>
    </row>
    <row r="9" spans="2:9" x14ac:dyDescent="0.15">
      <c r="B9" s="79"/>
      <c r="C9" s="78"/>
      <c r="D9" s="78"/>
      <c r="E9" s="76"/>
      <c r="F9" s="76"/>
      <c r="G9" s="76"/>
      <c r="H9" s="76"/>
      <c r="I9" s="76"/>
    </row>
    <row r="10" spans="2:9" x14ac:dyDescent="0.15">
      <c r="B10" s="76"/>
      <c r="C10" s="76"/>
      <c r="D10" s="76"/>
      <c r="E10" s="76"/>
      <c r="F10" s="76"/>
      <c r="G10" s="76"/>
      <c r="H10" s="76"/>
      <c r="I10" s="76"/>
    </row>
    <row r="11" spans="2:9" x14ac:dyDescent="0.15">
      <c r="B11" s="76"/>
      <c r="C11" s="76"/>
      <c r="D11" s="76"/>
      <c r="E11" s="76"/>
      <c r="F11" s="76"/>
      <c r="G11" s="76"/>
      <c r="H11" s="76"/>
      <c r="I11" s="76"/>
    </row>
    <row r="12" spans="2:9" x14ac:dyDescent="0.15">
      <c r="B12" s="105" t="s">
        <v>77</v>
      </c>
      <c r="C12" s="106"/>
      <c r="D12" s="106"/>
      <c r="E12" s="106"/>
      <c r="F12" s="106"/>
      <c r="G12" s="106"/>
      <c r="H12" s="76"/>
      <c r="I12" s="76"/>
    </row>
    <row r="13" spans="2:9" x14ac:dyDescent="0.15">
      <c r="B13" s="79"/>
      <c r="C13" s="76"/>
      <c r="D13" s="76"/>
      <c r="E13" s="76"/>
      <c r="F13" s="76"/>
      <c r="G13" s="76"/>
      <c r="H13" s="76"/>
      <c r="I13" s="76"/>
    </row>
    <row r="14" spans="2:9" x14ac:dyDescent="0.15">
      <c r="B14" s="79"/>
      <c r="C14" s="76"/>
      <c r="D14" s="76"/>
      <c r="E14" s="76"/>
      <c r="F14" s="76"/>
      <c r="G14" s="76"/>
      <c r="H14" s="76"/>
      <c r="I14" s="76"/>
    </row>
    <row r="15" spans="2:9" ht="23" x14ac:dyDescent="0.25">
      <c r="B15" s="77" t="s">
        <v>58</v>
      </c>
      <c r="C15" s="76"/>
      <c r="D15" s="76"/>
      <c r="E15" s="76"/>
      <c r="F15" s="76"/>
      <c r="G15" s="76"/>
      <c r="H15" s="76"/>
      <c r="I15" s="76"/>
    </row>
    <row r="16" spans="2:9" x14ac:dyDescent="0.15">
      <c r="B16" s="79" t="s">
        <v>191</v>
      </c>
      <c r="C16" s="76"/>
      <c r="D16" s="76"/>
      <c r="E16" s="76"/>
      <c r="F16" s="76"/>
      <c r="G16" s="76"/>
      <c r="H16" s="76"/>
      <c r="I16" s="76"/>
    </row>
    <row r="17" spans="2:10" x14ac:dyDescent="0.15">
      <c r="B17" s="79" t="s">
        <v>78</v>
      </c>
      <c r="C17" s="76"/>
      <c r="D17" s="76"/>
      <c r="E17" s="76"/>
      <c r="F17" s="76"/>
      <c r="G17" s="76"/>
      <c r="H17" s="76"/>
      <c r="I17" s="76"/>
    </row>
    <row r="18" spans="2:10" x14ac:dyDescent="0.15">
      <c r="B18" s="79"/>
      <c r="C18" s="76"/>
      <c r="D18" s="76"/>
      <c r="E18" s="76"/>
      <c r="F18" s="76"/>
      <c r="G18" s="76"/>
      <c r="H18" s="76"/>
      <c r="I18" s="76"/>
    </row>
    <row r="19" spans="2:10" x14ac:dyDescent="0.15">
      <c r="B19" s="79" t="s">
        <v>63</v>
      </c>
      <c r="C19" s="76"/>
      <c r="D19" s="76"/>
      <c r="E19" s="76"/>
      <c r="F19" s="76"/>
      <c r="G19" s="76"/>
      <c r="H19" s="76"/>
      <c r="I19" s="76"/>
    </row>
    <row r="20" spans="2:10" x14ac:dyDescent="0.15">
      <c r="B20" s="79" t="s">
        <v>64</v>
      </c>
      <c r="C20" s="76"/>
      <c r="D20" s="76"/>
      <c r="E20" s="76"/>
      <c r="F20" s="76"/>
      <c r="G20" s="76"/>
      <c r="H20" s="76"/>
      <c r="I20" s="76"/>
    </row>
    <row r="21" spans="2:10" x14ac:dyDescent="0.15">
      <c r="B21" s="79" t="s">
        <v>69</v>
      </c>
      <c r="C21" s="76"/>
      <c r="D21" s="76"/>
      <c r="E21" s="76"/>
      <c r="F21" s="76"/>
      <c r="G21" s="76"/>
      <c r="H21" s="76"/>
      <c r="I21" s="76"/>
    </row>
    <row r="22" spans="2:10" x14ac:dyDescent="0.15">
      <c r="B22" s="79" t="s">
        <v>65</v>
      </c>
      <c r="C22" s="76"/>
      <c r="D22" s="76"/>
      <c r="E22" s="76"/>
      <c r="F22" s="76"/>
      <c r="G22" s="76"/>
      <c r="H22" s="76"/>
      <c r="I22" s="76"/>
    </row>
    <row r="23" spans="2:10" x14ac:dyDescent="0.15">
      <c r="B23" s="79" t="s">
        <v>66</v>
      </c>
      <c r="C23" s="76"/>
      <c r="D23" s="76"/>
      <c r="E23" s="76"/>
      <c r="F23" s="76"/>
      <c r="G23" s="76"/>
      <c r="H23" s="76"/>
      <c r="I23" s="76"/>
    </row>
    <row r="24" spans="2:10" x14ac:dyDescent="0.15">
      <c r="B24" s="79" t="s">
        <v>67</v>
      </c>
      <c r="C24" s="76"/>
      <c r="D24" s="76"/>
      <c r="E24" s="76"/>
      <c r="F24" s="76"/>
      <c r="G24" s="76"/>
      <c r="H24" s="76"/>
      <c r="I24" s="76"/>
    </row>
    <row r="25" spans="2:10" x14ac:dyDescent="0.15">
      <c r="B25" s="177" t="s">
        <v>193</v>
      </c>
      <c r="C25" s="177"/>
      <c r="D25" s="177"/>
      <c r="E25" s="177"/>
      <c r="F25" s="177"/>
      <c r="G25" s="177"/>
      <c r="H25" s="177"/>
      <c r="I25" s="177"/>
      <c r="J25" s="177"/>
    </row>
    <row r="26" spans="2:10" x14ac:dyDescent="0.15">
      <c r="B26" s="76"/>
      <c r="C26" s="76"/>
      <c r="D26" s="76"/>
      <c r="E26" s="76"/>
      <c r="F26" s="76"/>
      <c r="G26" s="76"/>
      <c r="H26" s="76"/>
      <c r="I26" s="76"/>
    </row>
    <row r="27" spans="2:10" x14ac:dyDescent="0.15">
      <c r="B27" s="79" t="s">
        <v>68</v>
      </c>
      <c r="C27" s="76"/>
      <c r="D27" s="76"/>
      <c r="E27" s="76"/>
      <c r="F27" s="76"/>
      <c r="G27" s="76"/>
      <c r="H27" s="76"/>
      <c r="I27" s="76"/>
    </row>
    <row r="28" spans="2:10" x14ac:dyDescent="0.15">
      <c r="B28" s="79" t="s">
        <v>71</v>
      </c>
      <c r="C28" s="76"/>
      <c r="D28" s="76"/>
      <c r="E28" s="76"/>
      <c r="F28" s="76"/>
      <c r="G28" s="76"/>
      <c r="H28" s="76"/>
      <c r="I28" s="76"/>
    </row>
    <row r="29" spans="2:10" x14ac:dyDescent="0.15">
      <c r="B29" s="79" t="s">
        <v>73</v>
      </c>
      <c r="C29" s="76"/>
      <c r="D29" s="76"/>
      <c r="E29" s="76"/>
      <c r="F29" s="76"/>
      <c r="G29" s="76"/>
      <c r="H29" s="76"/>
      <c r="I29" s="76"/>
    </row>
    <row r="30" spans="2:10" x14ac:dyDescent="0.15">
      <c r="B30" s="79" t="s">
        <v>69</v>
      </c>
      <c r="C30" s="76"/>
      <c r="D30" s="76"/>
      <c r="E30" s="76"/>
      <c r="F30" s="76"/>
      <c r="G30" s="76"/>
      <c r="H30" s="76"/>
      <c r="I30" s="76"/>
    </row>
    <row r="31" spans="2:10" x14ac:dyDescent="0.15">
      <c r="B31" s="79" t="s">
        <v>65</v>
      </c>
      <c r="C31" s="76"/>
      <c r="D31" s="76"/>
      <c r="E31" s="76"/>
      <c r="F31" s="76"/>
      <c r="G31" s="76"/>
      <c r="H31" s="76"/>
      <c r="I31" s="76"/>
    </row>
    <row r="32" spans="2:10" x14ac:dyDescent="0.15">
      <c r="B32" s="79" t="s">
        <v>66</v>
      </c>
      <c r="C32" s="76"/>
      <c r="D32" s="76"/>
      <c r="E32" s="76"/>
      <c r="F32" s="76"/>
      <c r="G32" s="76"/>
      <c r="H32" s="76"/>
      <c r="I32" s="76"/>
    </row>
    <row r="33" spans="2:10" x14ac:dyDescent="0.15">
      <c r="B33" s="79" t="s">
        <v>70</v>
      </c>
      <c r="C33" s="76"/>
      <c r="D33" s="76"/>
      <c r="E33" s="76"/>
      <c r="F33" s="76"/>
      <c r="G33" s="76"/>
      <c r="H33" s="76"/>
      <c r="I33" s="76"/>
    </row>
    <row r="34" spans="2:10" x14ac:dyDescent="0.15">
      <c r="B34" s="177" t="s">
        <v>194</v>
      </c>
      <c r="C34" s="177"/>
      <c r="D34" s="177"/>
      <c r="E34" s="177"/>
      <c r="F34" s="177"/>
      <c r="G34" s="177"/>
      <c r="H34" s="177"/>
      <c r="I34" s="177"/>
      <c r="J34" s="177"/>
    </row>
    <row r="35" spans="2:10" x14ac:dyDescent="0.15">
      <c r="B35" s="79"/>
      <c r="C35" s="76"/>
      <c r="D35" s="76"/>
      <c r="E35" s="76"/>
      <c r="F35" s="76"/>
      <c r="G35" s="76"/>
      <c r="H35" s="76"/>
      <c r="I35" s="76"/>
    </row>
    <row r="36" spans="2:10" x14ac:dyDescent="0.15">
      <c r="B36" s="79"/>
      <c r="C36" s="76"/>
      <c r="D36" s="76"/>
      <c r="E36" s="76"/>
      <c r="F36" s="76"/>
      <c r="G36" s="76"/>
      <c r="H36" s="76"/>
      <c r="I36" s="76"/>
    </row>
    <row r="37" spans="2:10" x14ac:dyDescent="0.15">
      <c r="B37" s="79"/>
      <c r="C37" s="76"/>
      <c r="D37" s="76"/>
      <c r="E37" s="76"/>
      <c r="F37" s="76"/>
      <c r="G37" s="76"/>
      <c r="H37" s="76"/>
      <c r="I37" s="76"/>
    </row>
    <row r="38" spans="2:10" x14ac:dyDescent="0.15">
      <c r="B38" s="79"/>
      <c r="C38" s="76"/>
      <c r="D38" s="76"/>
      <c r="E38" s="76"/>
      <c r="F38" s="76"/>
      <c r="G38" s="76"/>
      <c r="H38" s="76"/>
      <c r="I38" s="76"/>
    </row>
    <row r="39" spans="2:10" x14ac:dyDescent="0.15">
      <c r="B39" s="76"/>
      <c r="C39" s="76"/>
      <c r="D39" s="76"/>
      <c r="E39" s="76"/>
      <c r="F39" s="76"/>
      <c r="G39" s="76"/>
      <c r="H39" s="76"/>
      <c r="I39" s="76"/>
    </row>
    <row r="40" spans="2:10" x14ac:dyDescent="0.15">
      <c r="B40" s="76"/>
      <c r="C40" s="76"/>
      <c r="D40" s="76"/>
      <c r="E40" s="76"/>
      <c r="F40" s="76"/>
      <c r="G40" s="76"/>
      <c r="H40" s="76"/>
      <c r="I40" s="76"/>
    </row>
    <row r="41" spans="2:10" x14ac:dyDescent="0.15">
      <c r="B41" s="79"/>
      <c r="C41" s="76"/>
      <c r="D41" s="76"/>
      <c r="E41" s="76"/>
      <c r="F41" s="76"/>
      <c r="G41" s="76"/>
      <c r="H41" s="76"/>
      <c r="I41" s="76"/>
    </row>
    <row r="42" spans="2:10" x14ac:dyDescent="0.15">
      <c r="B42" s="79"/>
      <c r="C42" s="76"/>
      <c r="D42" s="76"/>
      <c r="E42" s="76"/>
      <c r="F42" s="76"/>
      <c r="G42" s="76"/>
      <c r="H42" s="76"/>
      <c r="I42" s="76"/>
    </row>
    <row r="43" spans="2:10" x14ac:dyDescent="0.15">
      <c r="B43" s="79"/>
      <c r="C43" s="76"/>
      <c r="D43" s="76"/>
      <c r="E43" s="76"/>
      <c r="F43" s="76"/>
      <c r="G43" s="76"/>
      <c r="H43" s="76"/>
      <c r="I43" s="76"/>
    </row>
    <row r="44" spans="2:10" x14ac:dyDescent="0.15">
      <c r="B44" s="79"/>
      <c r="C44" s="76"/>
      <c r="D44" s="76"/>
      <c r="E44" s="76"/>
      <c r="F44" s="76"/>
      <c r="G44" s="76"/>
      <c r="H44" s="76"/>
      <c r="I44" s="76"/>
    </row>
    <row r="45" spans="2:10" x14ac:dyDescent="0.15">
      <c r="B45" s="79"/>
      <c r="C45" s="76"/>
      <c r="D45" s="76"/>
      <c r="E45" s="76"/>
      <c r="F45" s="76"/>
      <c r="G45" s="76"/>
      <c r="H45" s="76"/>
      <c r="I45" s="76"/>
    </row>
    <row r="46" spans="2:10" x14ac:dyDescent="0.15">
      <c r="B46" s="79"/>
      <c r="C46" s="76"/>
      <c r="D46" s="76"/>
      <c r="E46" s="76"/>
      <c r="F46" s="76"/>
      <c r="G46" s="76"/>
      <c r="H46" s="76"/>
      <c r="I46" s="76"/>
    </row>
    <row r="47" spans="2:10" x14ac:dyDescent="0.15">
      <c r="B47" s="79"/>
      <c r="C47" s="76"/>
      <c r="D47" s="76"/>
      <c r="E47" s="76"/>
      <c r="F47" s="76"/>
      <c r="G47" s="76"/>
      <c r="H47" s="76"/>
      <c r="I47" s="76"/>
    </row>
    <row r="48" spans="2:10" x14ac:dyDescent="0.15">
      <c r="B48" s="76"/>
      <c r="C48" s="76"/>
      <c r="D48" s="76"/>
      <c r="E48" s="76"/>
      <c r="F48" s="76"/>
      <c r="G48" s="76"/>
      <c r="H48" s="76"/>
      <c r="I48" s="76"/>
    </row>
  </sheetData>
  <mergeCells count="2">
    <mergeCell ref="B25:J25"/>
    <mergeCell ref="B34:J34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topLeftCell="B1" workbookViewId="0">
      <selection activeCell="F1" sqref="F1"/>
    </sheetView>
  </sheetViews>
  <sheetFormatPr baseColWidth="10" defaultColWidth="8.5" defaultRowHeight="13" x14ac:dyDescent="0.15"/>
  <cols>
    <col min="1" max="1" width="3.5" customWidth="1"/>
    <col min="2" max="2" width="17.5" customWidth="1"/>
    <col min="3" max="3" width="10.5" customWidth="1"/>
    <col min="4" max="4" width="9" customWidth="1"/>
    <col min="5" max="5" width="8.5" customWidth="1"/>
    <col min="6" max="6" width="27.5" customWidth="1"/>
  </cols>
  <sheetData>
    <row r="1" spans="1:10" ht="28" x14ac:dyDescent="0.3">
      <c r="B1" s="81" t="s">
        <v>11</v>
      </c>
      <c r="C1" s="18"/>
      <c r="D1" s="18"/>
      <c r="E1" s="18"/>
      <c r="F1" s="100" t="s">
        <v>216</v>
      </c>
      <c r="G1" s="71"/>
    </row>
    <row r="2" spans="1:10" x14ac:dyDescent="0.15">
      <c r="B2" s="18"/>
      <c r="C2" s="18"/>
      <c r="D2" s="18"/>
      <c r="E2" s="18"/>
      <c r="F2" s="18"/>
      <c r="G2" s="71"/>
    </row>
    <row r="3" spans="1:10" ht="20" x14ac:dyDescent="0.2">
      <c r="A3" s="4"/>
      <c r="B3" s="5" t="s">
        <v>57</v>
      </c>
      <c r="C3" s="4"/>
      <c r="D3" s="4"/>
      <c r="E3" s="4"/>
      <c r="F3" s="18"/>
      <c r="G3" s="71"/>
    </row>
    <row r="4" spans="1:10" ht="20" x14ac:dyDescent="0.2">
      <c r="A4" s="4"/>
      <c r="B4" s="5"/>
      <c r="C4" s="4"/>
      <c r="D4" s="4"/>
      <c r="E4" s="4"/>
      <c r="F4" s="18"/>
      <c r="G4" s="71"/>
    </row>
    <row r="5" spans="1:10" ht="20" x14ac:dyDescent="0.2">
      <c r="A5" s="4"/>
      <c r="B5" s="5"/>
      <c r="C5" s="4"/>
      <c r="D5" s="4"/>
      <c r="E5" s="4"/>
      <c r="F5" s="18"/>
      <c r="G5" s="71"/>
    </row>
    <row r="6" spans="1:10" ht="20" x14ac:dyDescent="0.2">
      <c r="A6" s="4"/>
      <c r="B6" s="5"/>
      <c r="C6" s="4"/>
      <c r="D6" s="4"/>
      <c r="E6" s="4"/>
      <c r="F6" s="18"/>
      <c r="G6" s="71"/>
    </row>
    <row r="7" spans="1:10" ht="20" x14ac:dyDescent="0.2">
      <c r="A7" s="4"/>
      <c r="B7" s="5"/>
      <c r="C7" s="4"/>
      <c r="D7" s="4"/>
      <c r="E7" s="4"/>
      <c r="F7" s="18"/>
      <c r="G7" s="71"/>
    </row>
    <row r="8" spans="1:10" x14ac:dyDescent="0.15">
      <c r="A8" s="4"/>
      <c r="B8" s="6"/>
      <c r="C8" s="4"/>
      <c r="D8" s="4"/>
      <c r="E8" s="4"/>
      <c r="F8" s="18"/>
      <c r="G8" s="71"/>
    </row>
    <row r="9" spans="1:10" x14ac:dyDescent="0.15">
      <c r="A9" s="4"/>
      <c r="B9" s="55" t="s">
        <v>18</v>
      </c>
      <c r="C9" s="178" t="s">
        <v>99</v>
      </c>
      <c r="D9" s="178"/>
      <c r="E9" s="178"/>
      <c r="F9" s="178"/>
      <c r="G9" s="71"/>
      <c r="H9" s="23"/>
      <c r="I9" s="22"/>
      <c r="J9" s="23"/>
    </row>
    <row r="10" spans="1:10" x14ac:dyDescent="0.15">
      <c r="A10" s="4"/>
      <c r="B10" s="55" t="s">
        <v>46</v>
      </c>
      <c r="C10" s="80" t="s">
        <v>192</v>
      </c>
      <c r="D10" s="80"/>
      <c r="E10" s="80"/>
      <c r="F10" s="80"/>
      <c r="G10" s="71"/>
      <c r="H10" s="23"/>
      <c r="I10" s="22"/>
      <c r="J10" s="23"/>
    </row>
    <row r="11" spans="1:10" x14ac:dyDescent="0.15">
      <c r="A11" s="4"/>
      <c r="B11" s="55" t="s">
        <v>190</v>
      </c>
      <c r="C11" s="179" t="s">
        <v>189</v>
      </c>
      <c r="D11" s="179"/>
      <c r="E11" s="179"/>
      <c r="F11" s="179"/>
      <c r="G11" s="71"/>
      <c r="H11" s="24"/>
      <c r="J11" s="24"/>
    </row>
    <row r="12" spans="1:10" x14ac:dyDescent="0.15">
      <c r="A12" s="4"/>
      <c r="B12" s="2"/>
      <c r="C12" s="2"/>
      <c r="D12" s="2"/>
      <c r="E12" s="2"/>
      <c r="F12" s="2"/>
      <c r="G12" s="71"/>
      <c r="H12" s="24"/>
      <c r="J12" s="24"/>
    </row>
    <row r="13" spans="1:10" x14ac:dyDescent="0.15">
      <c r="A13" s="4"/>
      <c r="B13" s="2"/>
      <c r="C13" s="2"/>
      <c r="D13" s="2"/>
      <c r="E13" s="2"/>
      <c r="F13" s="2"/>
      <c r="G13" s="71"/>
      <c r="H13" s="24"/>
      <c r="J13" s="24"/>
    </row>
    <row r="14" spans="1:10" x14ac:dyDescent="0.15">
      <c r="A14" s="4"/>
      <c r="B14" s="2"/>
      <c r="C14" s="2"/>
      <c r="D14" s="2"/>
      <c r="E14" s="2"/>
      <c r="F14" s="2"/>
      <c r="G14" s="71"/>
      <c r="H14" s="24"/>
      <c r="J14" s="24"/>
    </row>
    <row r="15" spans="1:10" x14ac:dyDescent="0.15">
      <c r="A15" s="4"/>
      <c r="B15" s="2"/>
      <c r="C15" s="2"/>
      <c r="D15" s="2"/>
      <c r="E15" s="2"/>
      <c r="F15" s="2"/>
      <c r="G15" s="71"/>
      <c r="H15" s="24"/>
      <c r="J15" s="24"/>
    </row>
    <row r="16" spans="1:10" x14ac:dyDescent="0.15">
      <c r="A16" s="4"/>
      <c r="B16" s="2"/>
      <c r="C16" s="2"/>
      <c r="D16" s="2"/>
      <c r="E16" s="2"/>
      <c r="F16" s="2"/>
      <c r="G16" s="71"/>
      <c r="H16" s="24"/>
      <c r="J16" s="24"/>
    </row>
    <row r="17" spans="1:10" x14ac:dyDescent="0.15">
      <c r="A17" s="4"/>
      <c r="B17" s="27" t="s">
        <v>29</v>
      </c>
      <c r="C17" s="2"/>
      <c r="D17" s="2"/>
      <c r="E17" s="2"/>
      <c r="F17" s="2"/>
      <c r="G17" s="71"/>
      <c r="H17" s="24"/>
      <c r="J17" s="24"/>
    </row>
    <row r="18" spans="1:10" x14ac:dyDescent="0.15">
      <c r="A18" s="4"/>
      <c r="B18" s="18" t="s">
        <v>56</v>
      </c>
      <c r="C18" s="18"/>
      <c r="D18" s="2"/>
      <c r="E18" s="2"/>
      <c r="F18" s="51">
        <f>Organisation!I32+Referensgrupp!F37+'Forskarutbkurs '!F48+'Övriga aktiviteter'!F37</f>
        <v>0</v>
      </c>
      <c r="G18" s="71"/>
      <c r="H18" s="24"/>
      <c r="J18" s="24"/>
    </row>
    <row r="19" spans="1:10" x14ac:dyDescent="0.15">
      <c r="A19" s="4"/>
      <c r="B19" s="4"/>
      <c r="C19" s="6"/>
      <c r="D19" s="6"/>
      <c r="E19" s="6"/>
      <c r="F19" s="63"/>
      <c r="G19" s="71"/>
      <c r="H19" s="25"/>
      <c r="I19" s="22"/>
      <c r="J19" s="25"/>
    </row>
    <row r="20" spans="1:10" x14ac:dyDescent="0.15">
      <c r="A20" s="4"/>
      <c r="B20" s="30" t="s">
        <v>6</v>
      </c>
      <c r="C20" s="4"/>
      <c r="D20" s="4"/>
      <c r="E20" s="4"/>
      <c r="F20" s="63"/>
      <c r="G20" s="71"/>
      <c r="H20" s="26"/>
      <c r="I20" s="26"/>
      <c r="J20" s="26"/>
    </row>
    <row r="21" spans="1:10" x14ac:dyDescent="0.15">
      <c r="A21" s="4"/>
      <c r="B21" s="4" t="s">
        <v>14</v>
      </c>
      <c r="C21" s="4"/>
      <c r="D21" s="4"/>
      <c r="E21" s="4"/>
      <c r="F21" s="51">
        <f>Organisation!I40+'Forskarutbkurs '!F62+'Övriga aktiviteter'!F51</f>
        <v>0</v>
      </c>
      <c r="G21" s="71"/>
      <c r="H21" s="26"/>
      <c r="I21" s="26"/>
      <c r="J21" s="26"/>
    </row>
    <row r="22" spans="1:10" x14ac:dyDescent="0.15">
      <c r="A22" s="4"/>
      <c r="B22" s="4" t="s">
        <v>16</v>
      </c>
      <c r="C22" s="4"/>
      <c r="D22" s="4"/>
      <c r="E22" s="4"/>
      <c r="F22" s="51">
        <f>Organisation!I41+'Forskarutbkurs '!F63+'Övriga aktiviteter'!F52</f>
        <v>0</v>
      </c>
      <c r="G22" s="71"/>
      <c r="H22" s="26"/>
      <c r="I22" s="26"/>
      <c r="J22" s="21"/>
    </row>
    <row r="23" spans="1:10" x14ac:dyDescent="0.15">
      <c r="A23" s="4"/>
      <c r="B23" s="4" t="s">
        <v>15</v>
      </c>
      <c r="C23" s="4"/>
      <c r="D23" s="4"/>
      <c r="E23" s="4"/>
      <c r="F23" s="51">
        <f>Organisation!I42+Referensgrupp!F44+'Forskarutbkurs '!F64+'Övriga aktiviteter'!F53</f>
        <v>0</v>
      </c>
      <c r="G23" s="71"/>
      <c r="H23" s="26"/>
      <c r="I23" s="26"/>
      <c r="J23" s="24"/>
    </row>
    <row r="24" spans="1:10" x14ac:dyDescent="0.15">
      <c r="A24" s="4"/>
      <c r="B24" s="4" t="s">
        <v>4</v>
      </c>
      <c r="C24" s="4"/>
      <c r="D24" s="4"/>
      <c r="E24" s="4"/>
      <c r="F24" s="51">
        <f>Organisation!I43+Referensgrupp!F45+'Forskarutbkurs '!F65+'Övriga aktiviteter'!F54</f>
        <v>0</v>
      </c>
      <c r="G24" s="71"/>
      <c r="H24" s="26"/>
      <c r="I24" s="26"/>
      <c r="J24" s="24"/>
    </row>
    <row r="25" spans="1:10" x14ac:dyDescent="0.15">
      <c r="A25" s="4"/>
      <c r="B25" s="4" t="s">
        <v>3</v>
      </c>
      <c r="C25" s="4"/>
      <c r="D25" s="4"/>
      <c r="E25" s="4"/>
      <c r="F25" s="51">
        <f>Organisation!I44+Referensgrupp!F46+'Forskarutbkurs '!F66+'Övriga aktiviteter'!F55</f>
        <v>0</v>
      </c>
      <c r="G25" s="71"/>
      <c r="H25" s="26"/>
      <c r="I25" s="21"/>
      <c r="J25" s="24"/>
    </row>
    <row r="26" spans="1:10" x14ac:dyDescent="0.15">
      <c r="A26" s="4"/>
      <c r="B26" s="4" t="s">
        <v>5</v>
      </c>
      <c r="C26" s="4"/>
      <c r="D26" s="4"/>
      <c r="E26" s="4"/>
      <c r="F26" s="51">
        <f>Organisation!I45+Referensgrupp!F47+'Forskarutbkurs '!F67+'Övriga aktiviteter'!F56</f>
        <v>0</v>
      </c>
      <c r="G26" s="71"/>
      <c r="H26" s="26"/>
      <c r="I26" s="24"/>
      <c r="J26" s="24"/>
    </row>
    <row r="27" spans="1:10" x14ac:dyDescent="0.15">
      <c r="A27" s="4"/>
      <c r="B27" s="4"/>
      <c r="C27" s="4"/>
      <c r="D27" s="4"/>
      <c r="E27" s="4"/>
      <c r="F27" s="51"/>
      <c r="G27" s="71"/>
      <c r="H27" s="26"/>
      <c r="I27" s="24"/>
      <c r="J27" s="24"/>
    </row>
    <row r="28" spans="1:10" x14ac:dyDescent="0.15">
      <c r="A28" s="4"/>
      <c r="B28" s="8"/>
      <c r="C28" s="8"/>
      <c r="D28" s="8"/>
      <c r="E28" s="8"/>
      <c r="F28" s="64"/>
      <c r="G28" s="71"/>
      <c r="H28" s="26"/>
      <c r="I28" s="24"/>
      <c r="J28" s="24"/>
    </row>
    <row r="29" spans="1:10" x14ac:dyDescent="0.15">
      <c r="A29" s="4"/>
      <c r="B29" s="4"/>
      <c r="C29" s="4"/>
      <c r="D29" s="4"/>
      <c r="E29" s="4"/>
      <c r="F29" s="51"/>
      <c r="G29" s="71"/>
      <c r="H29" s="26"/>
      <c r="I29" s="24"/>
      <c r="J29" s="24"/>
    </row>
    <row r="30" spans="1:10" x14ac:dyDescent="0.15">
      <c r="A30" s="4"/>
      <c r="B30" s="6" t="s">
        <v>10</v>
      </c>
      <c r="C30" s="4"/>
      <c r="D30" s="4"/>
      <c r="E30" s="4"/>
      <c r="F30" s="51">
        <f>SUM(F21:F28)</f>
        <v>0</v>
      </c>
      <c r="G30" s="71"/>
      <c r="H30" s="21"/>
      <c r="I30" s="24"/>
      <c r="J30" s="24"/>
    </row>
    <row r="31" spans="1:10" x14ac:dyDescent="0.15">
      <c r="A31" s="4"/>
      <c r="B31" s="4"/>
      <c r="C31" s="4"/>
      <c r="D31" s="4"/>
      <c r="E31" s="4"/>
      <c r="F31" s="63"/>
      <c r="G31" s="71"/>
      <c r="H31" s="24"/>
      <c r="I31" s="24"/>
      <c r="J31" s="24"/>
    </row>
    <row r="32" spans="1:10" x14ac:dyDescent="0.15">
      <c r="A32" s="4"/>
      <c r="B32" s="4"/>
      <c r="C32" s="4"/>
      <c r="D32" s="12"/>
      <c r="E32" s="12"/>
      <c r="F32" s="63"/>
      <c r="G32" s="71"/>
      <c r="H32" s="24"/>
      <c r="I32" s="24"/>
      <c r="J32" s="24"/>
    </row>
    <row r="33" spans="1:10" x14ac:dyDescent="0.15">
      <c r="A33" s="4"/>
      <c r="B33" s="4"/>
      <c r="C33" s="4"/>
      <c r="D33" s="12"/>
      <c r="E33" s="12"/>
      <c r="F33" s="63"/>
      <c r="G33" s="71"/>
      <c r="H33" s="24"/>
      <c r="I33" s="24"/>
      <c r="J33" s="24"/>
    </row>
    <row r="34" spans="1:10" ht="16" x14ac:dyDescent="0.2">
      <c r="A34" s="4"/>
      <c r="B34" s="9" t="s">
        <v>7</v>
      </c>
      <c r="C34" s="14"/>
      <c r="D34" s="15"/>
      <c r="E34" s="15"/>
      <c r="F34" s="50">
        <f>F18+F30</f>
        <v>0</v>
      </c>
      <c r="G34" s="71"/>
      <c r="H34" s="24"/>
      <c r="I34" s="24"/>
      <c r="J34" s="24"/>
    </row>
    <row r="35" spans="1:10" x14ac:dyDescent="0.15">
      <c r="B35" s="67"/>
      <c r="C35" s="67"/>
      <c r="D35" s="67"/>
      <c r="E35" s="67"/>
      <c r="F35" s="67"/>
      <c r="G35" s="71"/>
    </row>
    <row r="36" spans="1:10" x14ac:dyDescent="0.15">
      <c r="B36" s="67"/>
      <c r="C36" s="67"/>
      <c r="D36" s="67"/>
      <c r="E36" s="67"/>
      <c r="F36" s="67"/>
    </row>
    <row r="37" spans="1:10" x14ac:dyDescent="0.15">
      <c r="B37" s="108" t="s">
        <v>84</v>
      </c>
      <c r="C37" s="108"/>
      <c r="D37" s="67"/>
      <c r="E37" s="67"/>
      <c r="F37" s="107"/>
    </row>
    <row r="38" spans="1:10" x14ac:dyDescent="0.15">
      <c r="B38" s="109" t="s">
        <v>82</v>
      </c>
      <c r="C38" s="109"/>
      <c r="D38" s="109"/>
      <c r="F38" s="111">
        <f>Organisation!I56+Referensgrupp!F59+'Forskarutbkurs '!F83+'Övriga aktiviteter'!F68</f>
        <v>0</v>
      </c>
    </row>
    <row r="39" spans="1:10" x14ac:dyDescent="0.15">
      <c r="B39" s="110" t="s">
        <v>83</v>
      </c>
      <c r="C39" s="109"/>
      <c r="D39" s="109"/>
      <c r="F39" s="112">
        <f>F38-F34</f>
        <v>0</v>
      </c>
    </row>
  </sheetData>
  <sheetProtection selectLockedCells="1"/>
  <mergeCells count="2">
    <mergeCell ref="C9:F9"/>
    <mergeCell ref="C11:F11"/>
  </mergeCells>
  <phoneticPr fontId="7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9"/>
  <sheetViews>
    <sheetView workbookViewId="0">
      <selection activeCell="N27" sqref="N27"/>
    </sheetView>
  </sheetViews>
  <sheetFormatPr baseColWidth="10" defaultColWidth="8.5" defaultRowHeight="13" x14ac:dyDescent="0.15"/>
  <cols>
    <col min="1" max="1" width="3.5" customWidth="1"/>
    <col min="2" max="2" width="21.5" customWidth="1"/>
    <col min="3" max="3" width="11" customWidth="1"/>
    <col min="4" max="4" width="15.5" customWidth="1"/>
    <col min="5" max="5" width="9" customWidth="1"/>
    <col min="6" max="6" width="7.5" customWidth="1"/>
    <col min="7" max="7" width="18.5" customWidth="1"/>
    <col min="8" max="8" width="9" customWidth="1"/>
    <col min="9" max="9" width="15" customWidth="1"/>
  </cols>
  <sheetData>
    <row r="1" spans="1:9" ht="20" x14ac:dyDescent="0.2">
      <c r="A1" s="4"/>
      <c r="B1" s="5" t="s">
        <v>0</v>
      </c>
      <c r="C1" s="4"/>
      <c r="D1" s="4"/>
      <c r="E1" s="4"/>
      <c r="F1" s="4"/>
      <c r="G1" s="104" t="str">
        <f>'Sammanställning budget'!F1</f>
        <v>År: 2024</v>
      </c>
      <c r="H1" s="4"/>
    </row>
    <row r="2" spans="1:9" x14ac:dyDescent="0.15">
      <c r="A2" s="4"/>
      <c r="B2" s="6"/>
      <c r="C2" s="4"/>
      <c r="D2" s="4"/>
      <c r="E2" s="4"/>
      <c r="F2" s="4"/>
      <c r="G2" s="4"/>
      <c r="H2" s="4"/>
      <c r="I2" s="4"/>
    </row>
    <row r="3" spans="1:9" x14ac:dyDescent="0.15">
      <c r="A3" s="4"/>
      <c r="B3" s="6"/>
      <c r="C3" s="4"/>
      <c r="D3" s="4"/>
      <c r="E3" s="4"/>
      <c r="F3" s="4"/>
      <c r="G3" s="4"/>
      <c r="H3" s="4"/>
      <c r="I3" s="4"/>
    </row>
    <row r="4" spans="1:9" x14ac:dyDescent="0.15">
      <c r="A4" s="4"/>
      <c r="B4" s="2" t="s">
        <v>13</v>
      </c>
      <c r="C4" s="180" t="s">
        <v>100</v>
      </c>
      <c r="D4" s="180"/>
      <c r="E4" s="181"/>
      <c r="F4" s="181"/>
      <c r="G4" s="181"/>
      <c r="H4" s="2"/>
      <c r="I4" s="4"/>
    </row>
    <row r="5" spans="1:9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ht="14" x14ac:dyDescent="0.15">
      <c r="A6" s="4"/>
      <c r="B6" s="38" t="s">
        <v>34</v>
      </c>
      <c r="C6" s="29" t="s">
        <v>35</v>
      </c>
      <c r="D6" s="29"/>
      <c r="E6" s="29"/>
      <c r="F6" s="4"/>
      <c r="G6" s="4"/>
      <c r="H6" s="4"/>
      <c r="I6" s="4"/>
    </row>
    <row r="7" spans="1:9" x14ac:dyDescent="0.15">
      <c r="A7" s="4"/>
      <c r="B7" s="39" t="s">
        <v>12</v>
      </c>
      <c r="C7" s="41">
        <v>0.54449999999999998</v>
      </c>
      <c r="D7" s="41"/>
      <c r="E7" s="42" t="s">
        <v>101</v>
      </c>
      <c r="F7" s="42"/>
      <c r="G7" s="42"/>
      <c r="H7" s="4"/>
      <c r="I7" s="4"/>
    </row>
    <row r="8" spans="1:9" x14ac:dyDescent="0.15">
      <c r="A8" s="4"/>
      <c r="B8" s="39" t="s">
        <v>80</v>
      </c>
      <c r="C8" s="56">
        <v>0.02</v>
      </c>
      <c r="D8" s="41"/>
      <c r="E8" s="42" t="s">
        <v>81</v>
      </c>
      <c r="F8" s="42"/>
      <c r="G8" s="42"/>
      <c r="H8" s="4"/>
      <c r="I8" s="4"/>
    </row>
    <row r="9" spans="1:9" x14ac:dyDescent="0.15">
      <c r="A9" s="4"/>
      <c r="B9" s="40" t="s">
        <v>36</v>
      </c>
      <c r="C9" s="41">
        <v>0.154</v>
      </c>
      <c r="D9" s="41"/>
      <c r="E9" s="42" t="s">
        <v>101</v>
      </c>
      <c r="F9" s="42"/>
      <c r="G9" s="42"/>
      <c r="H9" s="4"/>
      <c r="I9" s="4"/>
    </row>
    <row r="10" spans="1:9" x14ac:dyDescent="0.15">
      <c r="A10" s="4"/>
      <c r="B10" s="40" t="s">
        <v>37</v>
      </c>
      <c r="C10" s="41">
        <v>1.7999999999999999E-2</v>
      </c>
      <c r="D10" s="41"/>
      <c r="E10" s="42" t="s">
        <v>101</v>
      </c>
      <c r="F10" s="42"/>
      <c r="G10" s="42"/>
      <c r="H10" s="4"/>
      <c r="I10" s="4"/>
    </row>
    <row r="11" spans="1:9" x14ac:dyDescent="0.15">
      <c r="A11" s="4"/>
      <c r="B11" s="40" t="s">
        <v>85</v>
      </c>
      <c r="C11" s="41">
        <v>3.1E-2</v>
      </c>
      <c r="D11" s="41"/>
      <c r="E11" s="42" t="s">
        <v>101</v>
      </c>
      <c r="F11" s="42"/>
      <c r="G11" s="42"/>
      <c r="H11" s="4"/>
      <c r="I11" s="4"/>
    </row>
    <row r="12" spans="1:9" x14ac:dyDescent="0.15">
      <c r="A12" s="65"/>
      <c r="B12" s="40" t="s">
        <v>32</v>
      </c>
      <c r="C12" s="90"/>
      <c r="D12" s="41"/>
      <c r="E12" s="43" t="s">
        <v>185</v>
      </c>
      <c r="F12" s="43"/>
      <c r="G12" s="43"/>
      <c r="H12" s="6"/>
      <c r="I12" s="6"/>
    </row>
    <row r="13" spans="1:9" x14ac:dyDescent="0.15">
      <c r="A13" s="65"/>
      <c r="B13" s="40" t="s">
        <v>31</v>
      </c>
      <c r="C13" s="90"/>
      <c r="D13" s="41"/>
      <c r="E13" s="43" t="s">
        <v>186</v>
      </c>
      <c r="F13" s="43"/>
      <c r="G13" s="42"/>
      <c r="H13" s="4"/>
      <c r="I13" s="4"/>
    </row>
    <row r="14" spans="1:9" x14ac:dyDescent="0.15">
      <c r="A14" s="65"/>
      <c r="B14" s="40"/>
      <c r="C14" s="4"/>
      <c r="D14" s="4"/>
      <c r="E14" s="4"/>
      <c r="F14" s="4"/>
      <c r="G14" s="4"/>
      <c r="H14" s="4"/>
      <c r="I14" s="4"/>
    </row>
    <row r="15" spans="1:9" x14ac:dyDescent="0.15">
      <c r="A15" s="65"/>
      <c r="B15" s="40"/>
      <c r="C15" s="4"/>
      <c r="D15" s="4"/>
      <c r="E15" s="4"/>
      <c r="F15" s="4"/>
      <c r="G15" s="4"/>
      <c r="H15" s="4"/>
      <c r="I15" s="4"/>
    </row>
    <row r="16" spans="1:9" ht="42" x14ac:dyDescent="0.15">
      <c r="A16" s="65"/>
      <c r="B16" s="7" t="s">
        <v>2</v>
      </c>
      <c r="C16" s="82" t="s">
        <v>1</v>
      </c>
      <c r="D16" s="82" t="s">
        <v>79</v>
      </c>
      <c r="E16" s="82" t="s">
        <v>8</v>
      </c>
      <c r="F16" s="32" t="s">
        <v>17</v>
      </c>
      <c r="G16" s="82" t="s">
        <v>43</v>
      </c>
      <c r="H16" s="82" t="s">
        <v>12</v>
      </c>
      <c r="I16" s="82" t="s">
        <v>33</v>
      </c>
    </row>
    <row r="17" spans="1:9" x14ac:dyDescent="0.15">
      <c r="A17" s="65"/>
      <c r="B17" s="44" t="s">
        <v>39</v>
      </c>
      <c r="C17" s="57">
        <v>0</v>
      </c>
      <c r="D17" s="101">
        <f>C17*C$8</f>
        <v>0</v>
      </c>
      <c r="E17" s="33">
        <v>0</v>
      </c>
      <c r="F17" s="34">
        <v>0</v>
      </c>
      <c r="G17" s="35">
        <f>(C17+D17)*E17*F17</f>
        <v>0</v>
      </c>
      <c r="H17" s="35">
        <f>G17*C$7</f>
        <v>0</v>
      </c>
      <c r="I17" s="58">
        <f>G17+H17</f>
        <v>0</v>
      </c>
    </row>
    <row r="18" spans="1:9" x14ac:dyDescent="0.15">
      <c r="A18" s="65"/>
      <c r="B18" s="44" t="s">
        <v>39</v>
      </c>
      <c r="C18" s="57">
        <v>0</v>
      </c>
      <c r="D18" s="101">
        <f>C18*C$8</f>
        <v>0</v>
      </c>
      <c r="E18" s="33">
        <v>0</v>
      </c>
      <c r="F18" s="34">
        <v>0</v>
      </c>
      <c r="G18" s="35">
        <f>(C18+D18)*E18*F18</f>
        <v>0</v>
      </c>
      <c r="H18" s="35">
        <f>G18*C$7</f>
        <v>0</v>
      </c>
      <c r="I18" s="58">
        <f>G18+H18</f>
        <v>0</v>
      </c>
    </row>
    <row r="19" spans="1:9" x14ac:dyDescent="0.15">
      <c r="A19" s="65"/>
      <c r="B19" s="44" t="s">
        <v>39</v>
      </c>
      <c r="C19" s="57">
        <v>0</v>
      </c>
      <c r="D19" s="101">
        <f>C19*C$8</f>
        <v>0</v>
      </c>
      <c r="E19" s="33">
        <v>0</v>
      </c>
      <c r="F19" s="34">
        <v>0</v>
      </c>
      <c r="G19" s="35">
        <f>(C19+D19)*E19*F19</f>
        <v>0</v>
      </c>
      <c r="H19" s="35">
        <f>G19*C$7</f>
        <v>0</v>
      </c>
      <c r="I19" s="58">
        <f>G19+H19</f>
        <v>0</v>
      </c>
    </row>
    <row r="20" spans="1:9" x14ac:dyDescent="0.15">
      <c r="A20" s="65"/>
      <c r="B20" s="1"/>
      <c r="C20" s="31"/>
      <c r="D20" s="102"/>
      <c r="E20" s="33"/>
      <c r="F20" s="34"/>
      <c r="G20" s="35"/>
      <c r="H20" s="35"/>
      <c r="I20" s="58"/>
    </row>
    <row r="21" spans="1:9" ht="12.75" customHeight="1" x14ac:dyDescent="0.15">
      <c r="A21" s="4"/>
      <c r="B21" s="6" t="s">
        <v>38</v>
      </c>
      <c r="C21" s="36"/>
      <c r="D21" s="36"/>
      <c r="E21" s="36"/>
      <c r="F21" s="36"/>
      <c r="G21" s="28"/>
      <c r="H21" s="36"/>
      <c r="I21" s="51">
        <f>SUM(I17:I19)</f>
        <v>0</v>
      </c>
    </row>
    <row r="22" spans="1:9" ht="12.75" customHeight="1" x14ac:dyDescent="0.15">
      <c r="A22" s="65"/>
      <c r="B22" s="18"/>
      <c r="C22" s="4"/>
      <c r="D22" s="4"/>
      <c r="E22" s="4"/>
      <c r="F22" s="4"/>
      <c r="G22" s="4"/>
      <c r="H22" s="4"/>
      <c r="I22" s="28"/>
    </row>
    <row r="23" spans="1:9" ht="12.75" customHeight="1" x14ac:dyDescent="0.15">
      <c r="A23" s="65"/>
      <c r="B23" s="18"/>
      <c r="C23" s="4"/>
      <c r="D23" s="4"/>
      <c r="E23" s="4"/>
      <c r="F23" s="4"/>
      <c r="G23" s="4"/>
      <c r="H23" s="4"/>
      <c r="I23" s="28"/>
    </row>
    <row r="24" spans="1:9" x14ac:dyDescent="0.15">
      <c r="A24" s="65"/>
      <c r="B24" s="49" t="s">
        <v>42</v>
      </c>
      <c r="C24" s="6"/>
      <c r="D24" s="6"/>
      <c r="E24" s="6"/>
      <c r="F24" s="70"/>
      <c r="G24" s="11"/>
      <c r="H24" s="4"/>
      <c r="I24" s="28"/>
    </row>
    <row r="25" spans="1:9" x14ac:dyDescent="0.15">
      <c r="A25" s="65"/>
      <c r="B25" s="40" t="s">
        <v>36</v>
      </c>
      <c r="C25" s="4"/>
      <c r="D25" s="4"/>
      <c r="E25" s="4"/>
      <c r="F25" s="4"/>
      <c r="G25" s="4"/>
      <c r="H25" s="4"/>
      <c r="I25" s="58">
        <f>I$21*C$9</f>
        <v>0</v>
      </c>
    </row>
    <row r="26" spans="1:9" x14ac:dyDescent="0.15">
      <c r="A26" s="65"/>
      <c r="B26" s="40" t="s">
        <v>37</v>
      </c>
      <c r="C26" s="4"/>
      <c r="D26" s="4"/>
      <c r="E26" s="4"/>
      <c r="F26" s="4"/>
      <c r="G26" s="4"/>
      <c r="H26" s="4"/>
      <c r="I26" s="58">
        <f>I$21*C$10</f>
        <v>0</v>
      </c>
    </row>
    <row r="27" spans="1:9" x14ac:dyDescent="0.15">
      <c r="A27" s="65"/>
      <c r="B27" s="40" t="s">
        <v>85</v>
      </c>
      <c r="C27" s="4"/>
      <c r="D27" s="4"/>
      <c r="E27" s="4"/>
      <c r="F27" s="4"/>
      <c r="G27" s="4"/>
      <c r="H27" s="4"/>
      <c r="I27" s="58">
        <f>I$21*C$11</f>
        <v>0</v>
      </c>
    </row>
    <row r="28" spans="1:9" x14ac:dyDescent="0.15">
      <c r="A28" s="65"/>
      <c r="B28" s="40" t="s">
        <v>32</v>
      </c>
      <c r="C28" s="4"/>
      <c r="D28" s="4"/>
      <c r="E28" s="4"/>
      <c r="F28" s="4"/>
      <c r="G28" s="4"/>
      <c r="H28" s="4"/>
      <c r="I28" s="58">
        <f>I$21*C$12</f>
        <v>0</v>
      </c>
    </row>
    <row r="29" spans="1:9" x14ac:dyDescent="0.15">
      <c r="A29" s="65"/>
      <c r="B29" s="40" t="s">
        <v>31</v>
      </c>
      <c r="C29" s="4"/>
      <c r="D29" s="4"/>
      <c r="E29" s="4"/>
      <c r="F29" s="4"/>
      <c r="G29" s="4"/>
      <c r="H29" s="4"/>
      <c r="I29" s="58">
        <f>I$21*C$13</f>
        <v>0</v>
      </c>
    </row>
    <row r="30" spans="1:9" x14ac:dyDescent="0.15">
      <c r="A30" s="65"/>
      <c r="B30" s="18"/>
      <c r="C30" s="4"/>
      <c r="D30" s="4"/>
      <c r="E30" s="4"/>
      <c r="F30" s="4"/>
      <c r="G30" s="4"/>
      <c r="H30" s="4"/>
      <c r="I30" s="36"/>
    </row>
    <row r="31" spans="1:9" x14ac:dyDescent="0.15">
      <c r="A31" s="65"/>
      <c r="B31" s="18"/>
      <c r="C31" s="4"/>
      <c r="D31" s="4"/>
      <c r="E31" s="4"/>
      <c r="F31" s="4"/>
      <c r="G31" s="4"/>
      <c r="H31" s="4"/>
      <c r="I31" s="36"/>
    </row>
    <row r="32" spans="1:9" x14ac:dyDescent="0.15">
      <c r="A32" s="65"/>
      <c r="B32" s="52" t="s">
        <v>44</v>
      </c>
      <c r="C32" s="53"/>
      <c r="D32" s="53"/>
      <c r="E32" s="53"/>
      <c r="F32" s="53"/>
      <c r="G32" s="53"/>
      <c r="H32" s="53"/>
      <c r="I32" s="54">
        <f>SUM(I25:I29)+I21</f>
        <v>0</v>
      </c>
    </row>
    <row r="33" spans="1:9" x14ac:dyDescent="0.15">
      <c r="A33" s="65"/>
      <c r="B33" s="18"/>
      <c r="C33" s="4"/>
      <c r="D33" s="4"/>
      <c r="E33" s="4"/>
      <c r="F33" s="4"/>
      <c r="G33" s="4"/>
      <c r="H33" s="4"/>
      <c r="I33" s="4"/>
    </row>
    <row r="34" spans="1:9" ht="12.75" customHeight="1" x14ac:dyDescent="0.15">
      <c r="A34" s="65"/>
      <c r="B34" s="18"/>
      <c r="C34" s="4"/>
      <c r="D34" s="4"/>
      <c r="E34" s="4"/>
      <c r="F34" s="4"/>
      <c r="G34" s="91"/>
      <c r="H34" s="4"/>
      <c r="I34" s="11"/>
    </row>
    <row r="35" spans="1:9" ht="12.75" customHeight="1" x14ac:dyDescent="0.15">
      <c r="A35" s="65"/>
      <c r="B35" s="6"/>
      <c r="C35" s="4"/>
      <c r="D35" s="4"/>
      <c r="E35" s="4"/>
      <c r="F35" s="4"/>
      <c r="G35" s="4"/>
      <c r="H35" s="4"/>
    </row>
    <row r="36" spans="1:9" ht="12.75" customHeight="1" x14ac:dyDescent="0.15">
      <c r="A36" s="65"/>
      <c r="B36" s="6"/>
      <c r="C36" s="4"/>
      <c r="D36" s="4"/>
      <c r="E36" s="4"/>
      <c r="F36" s="4"/>
      <c r="G36" s="4"/>
      <c r="H36" s="4"/>
      <c r="I36" s="11"/>
    </row>
    <row r="37" spans="1:9" x14ac:dyDescent="0.15">
      <c r="A37" s="65"/>
      <c r="B37" s="4"/>
      <c r="C37" s="6"/>
      <c r="D37" s="6"/>
      <c r="E37" s="6"/>
      <c r="F37" s="6"/>
      <c r="G37" s="6"/>
      <c r="H37" s="6"/>
      <c r="I37" s="6"/>
    </row>
    <row r="38" spans="1:9" x14ac:dyDescent="0.15">
      <c r="A38" s="65"/>
      <c r="B38" s="7" t="s">
        <v>6</v>
      </c>
      <c r="C38" s="8"/>
      <c r="D38" s="8"/>
      <c r="E38" s="8"/>
      <c r="F38" s="8"/>
      <c r="G38" s="8"/>
      <c r="H38" s="8"/>
      <c r="I38" s="82" t="s">
        <v>28</v>
      </c>
    </row>
    <row r="39" spans="1:9" x14ac:dyDescent="0.15">
      <c r="A39" s="65"/>
      <c r="B39" s="47" t="s">
        <v>30</v>
      </c>
      <c r="G39" s="4"/>
      <c r="H39" s="4"/>
      <c r="I39" s="31"/>
    </row>
    <row r="40" spans="1:9" x14ac:dyDescent="0.15">
      <c r="A40" s="65"/>
      <c r="B40" s="1" t="s">
        <v>14</v>
      </c>
      <c r="C40" s="65"/>
      <c r="D40" s="65"/>
      <c r="E40" s="65"/>
      <c r="F40" s="65"/>
      <c r="G40" s="4"/>
      <c r="H40" s="4"/>
      <c r="I40" s="57">
        <v>0</v>
      </c>
    </row>
    <row r="41" spans="1:9" x14ac:dyDescent="0.15">
      <c r="A41" s="65"/>
      <c r="B41" s="1" t="s">
        <v>16</v>
      </c>
      <c r="C41" s="65"/>
      <c r="D41" s="65"/>
      <c r="E41" s="65"/>
      <c r="F41" s="65"/>
      <c r="G41" s="4"/>
      <c r="H41" s="4"/>
      <c r="I41" s="57">
        <v>0</v>
      </c>
    </row>
    <row r="42" spans="1:9" x14ac:dyDescent="0.15">
      <c r="A42" s="65"/>
      <c r="B42" s="1" t="s">
        <v>15</v>
      </c>
      <c r="C42" s="65"/>
      <c r="D42" s="65"/>
      <c r="E42" s="65"/>
      <c r="F42" s="65"/>
      <c r="G42" s="4"/>
      <c r="H42" s="4"/>
      <c r="I42" s="57">
        <v>0</v>
      </c>
    </row>
    <row r="43" spans="1:9" x14ac:dyDescent="0.15">
      <c r="A43" s="65"/>
      <c r="B43" s="1" t="s">
        <v>4</v>
      </c>
      <c r="C43" s="65"/>
      <c r="D43" s="65"/>
      <c r="E43" s="65"/>
      <c r="F43" s="65"/>
      <c r="G43" s="4"/>
      <c r="H43" s="4"/>
      <c r="I43" s="57">
        <v>0</v>
      </c>
    </row>
    <row r="44" spans="1:9" x14ac:dyDescent="0.15">
      <c r="A44" s="65"/>
      <c r="B44" s="1" t="s">
        <v>3</v>
      </c>
      <c r="C44" s="65"/>
      <c r="D44" s="65"/>
      <c r="E44" s="65"/>
      <c r="F44" s="65"/>
      <c r="G44" s="4"/>
      <c r="H44" s="4"/>
      <c r="I44" s="57">
        <v>0</v>
      </c>
    </row>
    <row r="45" spans="1:9" x14ac:dyDescent="0.15">
      <c r="A45" s="65"/>
      <c r="B45" s="1" t="s">
        <v>5</v>
      </c>
      <c r="C45" s="65"/>
      <c r="D45" s="65"/>
      <c r="E45" s="65"/>
      <c r="F45" s="65"/>
      <c r="G45" s="4"/>
      <c r="H45" s="4"/>
      <c r="I45" s="57">
        <v>0</v>
      </c>
    </row>
    <row r="46" spans="1:9" x14ac:dyDescent="0.15">
      <c r="A46" s="65"/>
      <c r="B46" s="1"/>
      <c r="C46" s="65"/>
      <c r="D46" s="65"/>
      <c r="E46" s="65"/>
      <c r="F46" s="65"/>
      <c r="G46" s="4"/>
      <c r="H46" s="4"/>
      <c r="I46" s="57"/>
    </row>
    <row r="47" spans="1:9" x14ac:dyDescent="0.15">
      <c r="A47" s="65"/>
      <c r="B47" s="1"/>
      <c r="C47" s="65"/>
      <c r="D47" s="65"/>
      <c r="E47" s="65"/>
      <c r="F47" s="65"/>
      <c r="G47" s="4"/>
      <c r="H47" s="4"/>
      <c r="I47" s="57"/>
    </row>
    <row r="48" spans="1:9" x14ac:dyDescent="0.15">
      <c r="A48" s="65"/>
      <c r="B48" s="1"/>
      <c r="C48" s="65"/>
      <c r="D48" s="65"/>
      <c r="E48" s="65"/>
      <c r="F48" s="65"/>
      <c r="G48" s="4"/>
      <c r="H48" s="4"/>
      <c r="I48" s="57"/>
    </row>
    <row r="49" spans="1:9" x14ac:dyDescent="0.15">
      <c r="A49" s="65"/>
      <c r="B49" s="1"/>
      <c r="C49" s="65"/>
      <c r="D49" s="65"/>
      <c r="E49" s="65"/>
      <c r="F49" s="65"/>
      <c r="G49" s="4"/>
      <c r="H49" s="4"/>
      <c r="I49" s="57"/>
    </row>
    <row r="50" spans="1:9" x14ac:dyDescent="0.15">
      <c r="A50" s="65"/>
      <c r="B50" s="1"/>
      <c r="C50" s="65"/>
      <c r="D50" s="65"/>
      <c r="E50" s="65"/>
      <c r="F50" s="65"/>
      <c r="G50" s="4"/>
      <c r="H50" s="4"/>
      <c r="I50" s="57"/>
    </row>
    <row r="51" spans="1:9" x14ac:dyDescent="0.15">
      <c r="A51" s="65"/>
      <c r="B51" s="6" t="s">
        <v>10</v>
      </c>
      <c r="C51" s="4"/>
      <c r="D51" s="4"/>
      <c r="E51" s="4"/>
      <c r="F51" s="4"/>
      <c r="G51" s="4"/>
      <c r="H51" s="4"/>
      <c r="I51" s="51">
        <f>SUM(I40:I50)</f>
        <v>0</v>
      </c>
    </row>
    <row r="52" spans="1:9" x14ac:dyDescent="0.15">
      <c r="A52" s="65"/>
      <c r="B52" s="6"/>
      <c r="C52" s="4"/>
      <c r="D52" s="4"/>
      <c r="E52" s="4"/>
      <c r="F52" s="4"/>
      <c r="G52" s="4"/>
      <c r="H52" s="4"/>
      <c r="I52" s="11"/>
    </row>
    <row r="53" spans="1:9" x14ac:dyDescent="0.15">
      <c r="A53" s="65"/>
      <c r="C53" s="4"/>
      <c r="D53" s="4"/>
      <c r="E53" s="12"/>
      <c r="F53" s="12"/>
      <c r="G53" s="12"/>
      <c r="H53" s="12"/>
      <c r="I53" s="13"/>
    </row>
    <row r="54" spans="1:9" x14ac:dyDescent="0.15">
      <c r="A54" s="65"/>
      <c r="B54" s="4"/>
      <c r="C54" s="4"/>
      <c r="D54" s="4"/>
      <c r="E54" s="12"/>
      <c r="F54" s="12"/>
      <c r="G54" s="12"/>
      <c r="H54" s="12"/>
      <c r="I54" s="13"/>
    </row>
    <row r="55" spans="1:9" x14ac:dyDescent="0.15">
      <c r="A55" s="65"/>
      <c r="B55" s="4"/>
      <c r="C55" s="4"/>
      <c r="D55" s="4"/>
      <c r="E55" s="12"/>
      <c r="F55" s="12"/>
      <c r="G55" s="12"/>
      <c r="H55" s="12"/>
      <c r="I55" s="13"/>
    </row>
    <row r="56" spans="1:9" ht="16" x14ac:dyDescent="0.2">
      <c r="A56" s="65"/>
      <c r="B56" s="9" t="s">
        <v>7</v>
      </c>
      <c r="C56" s="14"/>
      <c r="D56" s="14"/>
      <c r="E56" s="15"/>
      <c r="F56" s="15"/>
      <c r="G56" s="15"/>
      <c r="H56" s="15"/>
      <c r="I56" s="50">
        <f>I51+I32</f>
        <v>0</v>
      </c>
    </row>
    <row r="57" spans="1:9" ht="16" x14ac:dyDescent="0.2">
      <c r="A57" s="4"/>
      <c r="B57" s="16"/>
      <c r="C57" s="4"/>
      <c r="D57" s="4"/>
      <c r="E57" s="12"/>
      <c r="F57" s="12"/>
      <c r="G57" s="12"/>
      <c r="H57" s="12"/>
      <c r="I57" s="17"/>
    </row>
    <row r="58" spans="1:9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ht="16" x14ac:dyDescent="0.2">
      <c r="A59" s="4"/>
      <c r="B59" s="4"/>
      <c r="C59" s="19"/>
      <c r="D59" s="19"/>
      <c r="E59" s="19"/>
      <c r="F59" s="19"/>
      <c r="G59" s="19"/>
      <c r="H59" s="19"/>
      <c r="I59" s="17"/>
    </row>
  </sheetData>
  <sheetProtection selectLockedCells="1"/>
  <mergeCells count="1">
    <mergeCell ref="C4:G4"/>
  </mergeCells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2"/>
  <sheetViews>
    <sheetView workbookViewId="0">
      <selection activeCell="E10" sqref="E10"/>
    </sheetView>
  </sheetViews>
  <sheetFormatPr baseColWidth="10" defaultColWidth="8.5" defaultRowHeight="13" x14ac:dyDescent="0.15"/>
  <cols>
    <col min="1" max="1" width="3.5" customWidth="1"/>
    <col min="2" max="2" width="34" customWidth="1"/>
    <col min="3" max="3" width="17.5" customWidth="1"/>
    <col min="4" max="4" width="9.5" customWidth="1"/>
    <col min="5" max="5" width="19.5" customWidth="1"/>
    <col min="6" max="6" width="21.1640625" style="37" customWidth="1"/>
  </cols>
  <sheetData>
    <row r="1" spans="1:6" ht="20" x14ac:dyDescent="0.2">
      <c r="A1" s="4"/>
      <c r="B1" s="5" t="s">
        <v>0</v>
      </c>
      <c r="C1" s="4"/>
      <c r="D1" s="4"/>
      <c r="E1" s="99" t="str">
        <f>'Sammanställning budget'!F1</f>
        <v>År: 2024</v>
      </c>
      <c r="F1" s="36"/>
    </row>
    <row r="2" spans="1:6" x14ac:dyDescent="0.15">
      <c r="A2" s="4"/>
      <c r="B2" s="6"/>
      <c r="C2" s="4"/>
      <c r="D2" s="4"/>
      <c r="E2" s="4"/>
      <c r="F2" s="36"/>
    </row>
    <row r="3" spans="1:6" x14ac:dyDescent="0.15">
      <c r="A3" s="4"/>
      <c r="B3" s="2" t="s">
        <v>13</v>
      </c>
      <c r="C3" s="61" t="s">
        <v>47</v>
      </c>
      <c r="D3" s="83"/>
      <c r="E3" s="68"/>
      <c r="F3" s="36"/>
    </row>
    <row r="4" spans="1:6" x14ac:dyDescent="0.15">
      <c r="A4" s="4"/>
      <c r="B4" s="2"/>
      <c r="C4" s="2"/>
      <c r="D4" s="2"/>
      <c r="E4" s="4"/>
      <c r="F4" s="36"/>
    </row>
    <row r="5" spans="1:6" ht="14" x14ac:dyDescent="0.15">
      <c r="A5" s="4"/>
      <c r="B5" s="38" t="s">
        <v>34</v>
      </c>
      <c r="C5" s="29" t="s">
        <v>35</v>
      </c>
      <c r="D5" s="2"/>
      <c r="E5" s="4"/>
      <c r="F5" s="36"/>
    </row>
    <row r="6" spans="1:6" x14ac:dyDescent="0.15">
      <c r="A6" s="4"/>
      <c r="B6" s="39" t="s">
        <v>12</v>
      </c>
      <c r="C6" s="59">
        <f>Organisation!C7</f>
        <v>0.54449999999999998</v>
      </c>
      <c r="D6" s="2"/>
      <c r="E6" s="42" t="s">
        <v>101</v>
      </c>
      <c r="F6" s="36"/>
    </row>
    <row r="7" spans="1:6" x14ac:dyDescent="0.15">
      <c r="A7" s="4"/>
      <c r="B7" s="40" t="s">
        <v>36</v>
      </c>
      <c r="C7" s="60">
        <f>Organisation!C9</f>
        <v>0.154</v>
      </c>
      <c r="D7" s="2"/>
      <c r="E7" s="42" t="s">
        <v>101</v>
      </c>
      <c r="F7" s="36"/>
    </row>
    <row r="8" spans="1:6" x14ac:dyDescent="0.15">
      <c r="A8" s="4"/>
      <c r="B8" s="40" t="s">
        <v>37</v>
      </c>
      <c r="C8" s="60">
        <f>Organisation!C10</f>
        <v>1.7999999999999999E-2</v>
      </c>
      <c r="D8" s="2"/>
      <c r="E8" s="42" t="s">
        <v>101</v>
      </c>
      <c r="F8" s="36"/>
    </row>
    <row r="9" spans="1:6" x14ac:dyDescent="0.15">
      <c r="A9" s="4"/>
      <c r="B9" s="40" t="s">
        <v>85</v>
      </c>
      <c r="C9" s="60">
        <f>Organisation!C11</f>
        <v>3.1E-2</v>
      </c>
      <c r="D9" s="2"/>
      <c r="E9" s="42" t="s">
        <v>101</v>
      </c>
      <c r="F9" s="36"/>
    </row>
    <row r="10" spans="1:6" x14ac:dyDescent="0.15">
      <c r="A10" s="4"/>
      <c r="B10" s="40" t="s">
        <v>32</v>
      </c>
      <c r="C10" s="89">
        <v>0</v>
      </c>
      <c r="D10" s="2"/>
      <c r="E10" s="43" t="s">
        <v>185</v>
      </c>
      <c r="F10" s="36"/>
    </row>
    <row r="11" spans="1:6" x14ac:dyDescent="0.15">
      <c r="A11" s="4"/>
      <c r="B11" s="40" t="s">
        <v>31</v>
      </c>
      <c r="C11" s="89">
        <v>0</v>
      </c>
      <c r="D11" s="2"/>
      <c r="E11" s="43" t="s">
        <v>186</v>
      </c>
      <c r="F11" s="36"/>
    </row>
    <row r="12" spans="1:6" x14ac:dyDescent="0.15">
      <c r="A12" s="4"/>
      <c r="B12" s="2"/>
      <c r="C12" s="2"/>
      <c r="D12" s="2"/>
      <c r="E12" s="2"/>
      <c r="F12" s="2"/>
    </row>
    <row r="13" spans="1:6" x14ac:dyDescent="0.15">
      <c r="A13" s="4"/>
      <c r="B13" s="2"/>
      <c r="C13" s="2"/>
      <c r="D13" s="2"/>
      <c r="E13" s="2"/>
      <c r="F13" s="2"/>
    </row>
    <row r="14" spans="1:6" x14ac:dyDescent="0.15">
      <c r="A14" s="4"/>
      <c r="B14" s="4"/>
      <c r="C14" s="4"/>
      <c r="D14" s="4"/>
      <c r="E14" s="4"/>
      <c r="F14" s="36"/>
    </row>
    <row r="15" spans="1:6" x14ac:dyDescent="0.15">
      <c r="A15" s="4"/>
      <c r="B15" s="92"/>
      <c r="C15" s="94"/>
      <c r="D15" s="4"/>
      <c r="E15" s="4"/>
      <c r="F15" s="36"/>
    </row>
    <row r="16" spans="1:6" x14ac:dyDescent="0.15">
      <c r="A16" s="4"/>
      <c r="B16" s="6"/>
      <c r="C16" s="4"/>
      <c r="D16" s="45"/>
      <c r="E16" s="45"/>
      <c r="F16" s="93"/>
    </row>
    <row r="17" spans="1:6" x14ac:dyDescent="0.15">
      <c r="A17" s="4"/>
      <c r="B17" s="7" t="s">
        <v>48</v>
      </c>
      <c r="C17" s="3"/>
      <c r="D17" s="3" t="s">
        <v>27</v>
      </c>
      <c r="E17" s="82" t="s">
        <v>40</v>
      </c>
      <c r="F17" s="82" t="s">
        <v>33</v>
      </c>
    </row>
    <row r="18" spans="1:6" x14ac:dyDescent="0.15">
      <c r="A18" s="65"/>
      <c r="B18" s="44" t="s">
        <v>41</v>
      </c>
      <c r="C18" s="4"/>
      <c r="D18" s="57">
        <v>0</v>
      </c>
      <c r="E18" s="58">
        <f>D18*C$6</f>
        <v>0</v>
      </c>
      <c r="F18" s="58">
        <f>D18+E18</f>
        <v>0</v>
      </c>
    </row>
    <row r="19" spans="1:6" x14ac:dyDescent="0.15">
      <c r="A19" s="65"/>
      <c r="B19" s="1"/>
      <c r="C19" s="4"/>
      <c r="D19" s="57"/>
      <c r="E19" s="58">
        <f>D19*C$6</f>
        <v>0</v>
      </c>
      <c r="F19" s="58">
        <f>D19+E19</f>
        <v>0</v>
      </c>
    </row>
    <row r="20" spans="1:6" x14ac:dyDescent="0.15">
      <c r="A20" s="65"/>
      <c r="B20" s="1"/>
      <c r="C20" s="4"/>
      <c r="D20" s="57"/>
      <c r="E20" s="58">
        <f t="shared" ref="E20:E22" si="0">D20*C$6</f>
        <v>0</v>
      </c>
      <c r="F20" s="58">
        <f t="shared" ref="F20:F22" si="1">D20+E20</f>
        <v>0</v>
      </c>
    </row>
    <row r="21" spans="1:6" x14ac:dyDescent="0.15">
      <c r="A21" s="65"/>
      <c r="B21" s="1"/>
      <c r="C21" s="4"/>
      <c r="D21" s="57"/>
      <c r="E21" s="58">
        <f t="shared" si="0"/>
        <v>0</v>
      </c>
      <c r="F21" s="58">
        <f t="shared" si="1"/>
        <v>0</v>
      </c>
    </row>
    <row r="22" spans="1:6" x14ac:dyDescent="0.15">
      <c r="A22" s="65"/>
      <c r="B22" s="1"/>
      <c r="C22" s="4"/>
      <c r="D22" s="57"/>
      <c r="E22" s="58">
        <f t="shared" si="0"/>
        <v>0</v>
      </c>
      <c r="F22" s="58">
        <f t="shared" si="1"/>
        <v>0</v>
      </c>
    </row>
    <row r="23" spans="1:6" x14ac:dyDescent="0.15">
      <c r="A23" s="65"/>
      <c r="B23" s="1"/>
      <c r="C23" s="4"/>
      <c r="D23" s="57"/>
      <c r="E23" s="58">
        <f>D23*C$6</f>
        <v>0</v>
      </c>
      <c r="F23" s="58">
        <f>D23+E23</f>
        <v>0</v>
      </c>
    </row>
    <row r="24" spans="1:6" x14ac:dyDescent="0.15">
      <c r="A24" s="65"/>
      <c r="B24" s="1"/>
      <c r="C24" s="4"/>
      <c r="D24" s="57"/>
      <c r="E24" s="58">
        <f>D24*C$6</f>
        <v>0</v>
      </c>
      <c r="F24" s="58">
        <f>D24+E24</f>
        <v>0</v>
      </c>
    </row>
    <row r="25" spans="1:6" x14ac:dyDescent="0.15">
      <c r="A25" s="65"/>
      <c r="B25" s="1"/>
      <c r="C25" s="4"/>
      <c r="D25" s="31"/>
      <c r="E25" s="35"/>
      <c r="F25" s="35"/>
    </row>
    <row r="26" spans="1:6" ht="12.75" customHeight="1" x14ac:dyDescent="0.15">
      <c r="A26" s="65"/>
      <c r="B26" s="6" t="s">
        <v>38</v>
      </c>
      <c r="D26" s="36"/>
      <c r="E26" s="36"/>
      <c r="F26" s="51">
        <f>SUM(F18:F24)</f>
        <v>0</v>
      </c>
    </row>
    <row r="27" spans="1:6" ht="12.75" customHeight="1" x14ac:dyDescent="0.15">
      <c r="A27" s="65"/>
      <c r="B27" s="6"/>
      <c r="C27" s="36"/>
      <c r="D27" s="36"/>
      <c r="E27" s="28"/>
      <c r="F27" s="28"/>
    </row>
    <row r="28" spans="1:6" ht="12.75" customHeight="1" x14ac:dyDescent="0.15">
      <c r="A28" s="65"/>
      <c r="B28" s="6"/>
      <c r="C28" s="36"/>
      <c r="D28" s="36"/>
      <c r="E28" s="28"/>
      <c r="F28" s="28"/>
    </row>
    <row r="29" spans="1:6" ht="12.75" customHeight="1" x14ac:dyDescent="0.15">
      <c r="A29" s="65"/>
      <c r="B29" s="49" t="s">
        <v>42</v>
      </c>
      <c r="C29" s="6"/>
      <c r="D29" s="6"/>
      <c r="E29" s="70"/>
      <c r="F29" s="11"/>
    </row>
    <row r="30" spans="1:6" ht="12.75" customHeight="1" x14ac:dyDescent="0.15">
      <c r="A30" s="65"/>
      <c r="B30" s="40" t="s">
        <v>36</v>
      </c>
      <c r="C30" s="4"/>
      <c r="D30" s="4"/>
      <c r="E30" s="4"/>
      <c r="F30" s="58">
        <f>F$26*C$7</f>
        <v>0</v>
      </c>
    </row>
    <row r="31" spans="1:6" ht="12.75" customHeight="1" x14ac:dyDescent="0.15">
      <c r="A31" s="65"/>
      <c r="B31" s="40" t="s">
        <v>37</v>
      </c>
      <c r="C31" s="4"/>
      <c r="D31" s="4"/>
      <c r="E31" s="4"/>
      <c r="F31" s="58">
        <f>F$26*C$8</f>
        <v>0</v>
      </c>
    </row>
    <row r="32" spans="1:6" ht="12.75" customHeight="1" x14ac:dyDescent="0.15">
      <c r="A32" s="65"/>
      <c r="B32" s="40" t="s">
        <v>85</v>
      </c>
      <c r="C32" s="4"/>
      <c r="D32" s="4"/>
      <c r="E32" s="4"/>
      <c r="F32" s="58">
        <f>F$26*C$9</f>
        <v>0</v>
      </c>
    </row>
    <row r="33" spans="1:6" ht="12.75" customHeight="1" x14ac:dyDescent="0.15">
      <c r="A33" s="65"/>
      <c r="B33" s="40" t="s">
        <v>32</v>
      </c>
      <c r="C33" s="4"/>
      <c r="D33" s="4"/>
      <c r="E33" s="4"/>
      <c r="F33" s="58">
        <f>F$26*C$10</f>
        <v>0</v>
      </c>
    </row>
    <row r="34" spans="1:6" ht="12.75" customHeight="1" x14ac:dyDescent="0.15">
      <c r="A34" s="65"/>
      <c r="B34" s="40" t="s">
        <v>31</v>
      </c>
      <c r="C34" s="4"/>
      <c r="D34" s="4"/>
      <c r="E34" s="4"/>
      <c r="F34" s="58">
        <f>F$26*C$11</f>
        <v>0</v>
      </c>
    </row>
    <row r="35" spans="1:6" ht="12.75" customHeight="1" x14ac:dyDescent="0.15">
      <c r="A35" s="65"/>
      <c r="B35" s="18"/>
      <c r="C35" s="4"/>
      <c r="D35" s="4"/>
      <c r="E35" s="4"/>
      <c r="F35" s="36"/>
    </row>
    <row r="36" spans="1:6" ht="12.75" customHeight="1" x14ac:dyDescent="0.15">
      <c r="A36" s="65"/>
      <c r="B36" s="18"/>
      <c r="C36" s="4"/>
      <c r="D36" s="4"/>
      <c r="E36" s="4"/>
      <c r="F36" s="36"/>
    </row>
    <row r="37" spans="1:6" ht="12.75" customHeight="1" x14ac:dyDescent="0.15">
      <c r="A37" s="65"/>
      <c r="B37" s="52" t="s">
        <v>49</v>
      </c>
      <c r="C37" s="53"/>
      <c r="D37" s="53"/>
      <c r="E37" s="53"/>
      <c r="F37" s="54">
        <f>SUM(F30:F34)+F26</f>
        <v>0</v>
      </c>
    </row>
    <row r="38" spans="1:6" ht="12.75" customHeight="1" x14ac:dyDescent="0.15">
      <c r="A38" s="65"/>
      <c r="B38" s="18"/>
      <c r="C38" s="36"/>
      <c r="D38" s="36"/>
      <c r="E38" s="28"/>
      <c r="F38" s="36"/>
    </row>
    <row r="39" spans="1:6" ht="12.75" customHeight="1" x14ac:dyDescent="0.15">
      <c r="A39" s="65"/>
      <c r="B39" s="18"/>
      <c r="C39" s="36"/>
      <c r="D39" s="36"/>
      <c r="E39" s="28"/>
      <c r="F39" s="36"/>
    </row>
    <row r="40" spans="1:6" ht="12.75" customHeight="1" x14ac:dyDescent="0.15">
      <c r="A40" s="65"/>
      <c r="B40" s="6"/>
      <c r="C40" s="4"/>
      <c r="D40" s="4"/>
      <c r="E40" s="11"/>
      <c r="F40" s="36"/>
    </row>
    <row r="41" spans="1:6" x14ac:dyDescent="0.15">
      <c r="A41" s="65"/>
      <c r="B41" s="4"/>
      <c r="C41" s="6"/>
      <c r="D41" s="6"/>
      <c r="E41" s="6"/>
      <c r="F41" s="36"/>
    </row>
    <row r="42" spans="1:6" x14ac:dyDescent="0.15">
      <c r="A42" s="65"/>
      <c r="B42" s="7" t="s">
        <v>6</v>
      </c>
      <c r="C42" s="8"/>
      <c r="D42" s="8"/>
      <c r="E42" s="3"/>
      <c r="F42" s="82" t="s">
        <v>28</v>
      </c>
    </row>
    <row r="43" spans="1:6" x14ac:dyDescent="0.15">
      <c r="A43" s="65"/>
      <c r="B43" s="47" t="s">
        <v>30</v>
      </c>
      <c r="C43" s="4"/>
      <c r="D43" s="4"/>
      <c r="E43" s="4"/>
      <c r="F43" s="31"/>
    </row>
    <row r="44" spans="1:6" x14ac:dyDescent="0.15">
      <c r="A44" s="65"/>
      <c r="B44" s="1" t="s">
        <v>15</v>
      </c>
      <c r="C44" s="65"/>
      <c r="D44" s="65"/>
      <c r="E44" s="4"/>
      <c r="F44" s="57">
        <v>0</v>
      </c>
    </row>
    <row r="45" spans="1:6" x14ac:dyDescent="0.15">
      <c r="A45" s="65"/>
      <c r="B45" s="1" t="s">
        <v>4</v>
      </c>
      <c r="C45" s="65"/>
      <c r="D45" s="65"/>
      <c r="E45" s="4"/>
      <c r="F45" s="57">
        <v>0</v>
      </c>
    </row>
    <row r="46" spans="1:6" x14ac:dyDescent="0.15">
      <c r="A46" s="65"/>
      <c r="B46" s="1" t="s">
        <v>3</v>
      </c>
      <c r="C46" s="65"/>
      <c r="D46" s="65"/>
      <c r="E46" s="4"/>
      <c r="F46" s="57">
        <v>0</v>
      </c>
    </row>
    <row r="47" spans="1:6" x14ac:dyDescent="0.15">
      <c r="A47" s="65"/>
      <c r="B47" s="1" t="s">
        <v>5</v>
      </c>
      <c r="C47" s="65"/>
      <c r="D47" s="65"/>
      <c r="E47" s="4"/>
      <c r="F47" s="57">
        <v>0</v>
      </c>
    </row>
    <row r="48" spans="1:6" x14ac:dyDescent="0.15">
      <c r="A48" s="65"/>
      <c r="B48" s="1"/>
      <c r="C48" s="65"/>
      <c r="D48" s="65"/>
      <c r="E48" s="4"/>
      <c r="F48" s="57"/>
    </row>
    <row r="49" spans="1:6" x14ac:dyDescent="0.15">
      <c r="A49" s="65"/>
      <c r="B49" s="1"/>
      <c r="C49" s="65"/>
      <c r="D49" s="65"/>
      <c r="E49" s="4"/>
      <c r="F49" s="57"/>
    </row>
    <row r="50" spans="1:6" x14ac:dyDescent="0.15">
      <c r="A50" s="65"/>
      <c r="B50" s="1"/>
      <c r="C50" s="65"/>
      <c r="D50" s="65"/>
      <c r="E50" s="4"/>
      <c r="F50" s="57"/>
    </row>
    <row r="51" spans="1:6" x14ac:dyDescent="0.15">
      <c r="A51" s="65"/>
      <c r="B51" s="1"/>
      <c r="C51" s="65"/>
      <c r="D51" s="65"/>
      <c r="E51" s="4"/>
      <c r="F51" s="57"/>
    </row>
    <row r="52" spans="1:6" x14ac:dyDescent="0.15">
      <c r="A52" s="65"/>
      <c r="B52" s="1"/>
      <c r="C52" s="65"/>
      <c r="D52" s="65"/>
      <c r="E52" s="4"/>
      <c r="F52" s="57"/>
    </row>
    <row r="53" spans="1:6" x14ac:dyDescent="0.15">
      <c r="A53" s="65"/>
      <c r="B53" s="1"/>
      <c r="C53" s="65"/>
      <c r="D53" s="65"/>
      <c r="E53" s="4"/>
      <c r="F53" s="57"/>
    </row>
    <row r="54" spans="1:6" x14ac:dyDescent="0.15">
      <c r="A54" s="65"/>
      <c r="B54" s="6" t="s">
        <v>10</v>
      </c>
      <c r="C54" s="4"/>
      <c r="D54" s="4"/>
      <c r="E54" s="11"/>
      <c r="F54" s="51">
        <f>SUM(F44:F52)</f>
        <v>0</v>
      </c>
    </row>
    <row r="55" spans="1:6" x14ac:dyDescent="0.15">
      <c r="A55" s="65"/>
      <c r="B55" s="6"/>
      <c r="C55" s="4"/>
      <c r="D55" s="4"/>
      <c r="E55" s="11"/>
      <c r="F55" s="28"/>
    </row>
    <row r="56" spans="1:6" x14ac:dyDescent="0.15">
      <c r="A56" s="65"/>
      <c r="C56" s="4"/>
      <c r="D56" s="12"/>
      <c r="E56" s="13"/>
      <c r="F56" s="35"/>
    </row>
    <row r="57" spans="1:6" x14ac:dyDescent="0.15">
      <c r="A57" s="65"/>
      <c r="B57" s="4"/>
      <c r="C57" s="4"/>
      <c r="D57" s="12"/>
      <c r="E57" s="13"/>
      <c r="F57" s="35"/>
    </row>
    <row r="58" spans="1:6" x14ac:dyDescent="0.15">
      <c r="A58" s="65"/>
      <c r="B58" s="4"/>
      <c r="C58" s="4"/>
      <c r="D58" s="12"/>
      <c r="E58" s="13"/>
      <c r="F58" s="35"/>
    </row>
    <row r="59" spans="1:6" ht="16" x14ac:dyDescent="0.2">
      <c r="A59" s="65"/>
      <c r="B59" s="9" t="s">
        <v>7</v>
      </c>
      <c r="C59" s="14"/>
      <c r="D59" s="15"/>
      <c r="E59" s="10"/>
      <c r="F59" s="50">
        <f>F54+F37</f>
        <v>0</v>
      </c>
    </row>
    <row r="60" spans="1:6" ht="16" x14ac:dyDescent="0.2">
      <c r="A60" s="4"/>
      <c r="B60" s="16"/>
      <c r="C60" s="4"/>
      <c r="D60" s="12"/>
      <c r="E60" s="17"/>
      <c r="F60" s="36"/>
    </row>
    <row r="61" spans="1:6" x14ac:dyDescent="0.15">
      <c r="A61" s="4"/>
      <c r="B61" s="4"/>
      <c r="C61" s="4"/>
      <c r="D61" s="4"/>
      <c r="E61" s="4"/>
      <c r="F61" s="36"/>
    </row>
    <row r="62" spans="1:6" ht="16" x14ac:dyDescent="0.2">
      <c r="A62" s="4"/>
      <c r="B62" s="4"/>
      <c r="C62" s="19"/>
      <c r="D62" s="19"/>
      <c r="E62" s="17"/>
      <c r="F62" s="36"/>
    </row>
  </sheetData>
  <sheetProtection selectLockedCells="1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12"/>
  <sheetViews>
    <sheetView workbookViewId="0">
      <selection activeCell="E10" sqref="E10"/>
    </sheetView>
  </sheetViews>
  <sheetFormatPr baseColWidth="10" defaultColWidth="9.1640625" defaultRowHeight="13" x14ac:dyDescent="0.15"/>
  <cols>
    <col min="1" max="1" width="3.5" customWidth="1"/>
    <col min="2" max="2" width="21.5" customWidth="1"/>
    <col min="3" max="3" width="10.5" customWidth="1"/>
    <col min="4" max="4" width="15.5" customWidth="1"/>
    <col min="5" max="5" width="19" customWidth="1"/>
    <col min="6" max="6" width="12.5" customWidth="1"/>
    <col min="7" max="7" width="14.1640625" customWidth="1"/>
    <col min="8" max="10" width="12.5" bestFit="1" customWidth="1"/>
  </cols>
  <sheetData>
    <row r="1" spans="1:14" ht="20" x14ac:dyDescent="0.2">
      <c r="A1" s="4"/>
      <c r="B1" s="5" t="s">
        <v>0</v>
      </c>
      <c r="C1" s="4"/>
      <c r="D1" s="4"/>
      <c r="E1" s="4"/>
      <c r="F1" s="99" t="str">
        <f>Referensgrupp!E1</f>
        <v>År: 2024</v>
      </c>
      <c r="G1" s="4"/>
      <c r="H1" s="2"/>
      <c r="I1" s="2"/>
      <c r="J1" s="2"/>
    </row>
    <row r="2" spans="1:14" ht="14" thickBot="1" x14ac:dyDescent="0.2">
      <c r="A2" s="4"/>
      <c r="B2" s="6"/>
      <c r="C2" s="4"/>
      <c r="D2" s="4"/>
      <c r="E2" s="4"/>
      <c r="F2" s="4"/>
      <c r="G2" s="4"/>
      <c r="H2" s="2"/>
      <c r="I2" s="2"/>
      <c r="J2" s="2"/>
    </row>
    <row r="3" spans="1:14" ht="14" thickTop="1" x14ac:dyDescent="0.15">
      <c r="A3" s="4"/>
      <c r="B3" s="2" t="s">
        <v>13</v>
      </c>
      <c r="C3" s="180" t="s">
        <v>86</v>
      </c>
      <c r="D3" s="181"/>
      <c r="E3" s="181"/>
      <c r="F3" s="4"/>
      <c r="G3" s="95" t="s">
        <v>52</v>
      </c>
      <c r="H3" s="96"/>
      <c r="I3" s="96"/>
      <c r="J3" s="97"/>
    </row>
    <row r="4" spans="1:14" x14ac:dyDescent="0.15">
      <c r="A4" s="4"/>
      <c r="B4" s="2"/>
      <c r="C4" s="2"/>
      <c r="D4" s="2"/>
      <c r="E4" s="2"/>
      <c r="F4" s="2"/>
      <c r="G4" s="84" t="s">
        <v>53</v>
      </c>
      <c r="H4" s="85"/>
      <c r="I4" s="85"/>
      <c r="J4" s="86"/>
    </row>
    <row r="5" spans="1:14" ht="14" x14ac:dyDescent="0.15">
      <c r="A5" s="4"/>
      <c r="B5" s="38" t="s">
        <v>87</v>
      </c>
      <c r="C5" s="29" t="s">
        <v>35</v>
      </c>
      <c r="E5" s="4"/>
      <c r="F5" s="2"/>
      <c r="G5" s="148" t="s">
        <v>195</v>
      </c>
      <c r="H5" s="85"/>
      <c r="I5" s="85"/>
      <c r="J5" s="86"/>
    </row>
    <row r="6" spans="1:14" ht="14" thickBot="1" x14ac:dyDescent="0.2">
      <c r="A6" s="4"/>
      <c r="B6" s="39" t="s">
        <v>12</v>
      </c>
      <c r="C6" s="59">
        <v>0.52949999999999997</v>
      </c>
      <c r="D6" s="2"/>
      <c r="E6" s="42" t="s">
        <v>101</v>
      </c>
      <c r="F6" s="2"/>
      <c r="G6" s="149" t="s">
        <v>196</v>
      </c>
      <c r="H6" s="87"/>
      <c r="I6" s="87"/>
      <c r="J6" s="88"/>
    </row>
    <row r="7" spans="1:14" ht="14" thickTop="1" x14ac:dyDescent="0.15">
      <c r="A7" s="4"/>
      <c r="B7" s="40" t="s">
        <v>36</v>
      </c>
      <c r="C7" s="59">
        <v>0.156</v>
      </c>
      <c r="D7" s="2"/>
      <c r="E7" s="42" t="s">
        <v>101</v>
      </c>
      <c r="F7" s="2"/>
      <c r="G7" s="2"/>
      <c r="H7" s="2"/>
      <c r="I7" s="2"/>
      <c r="J7" s="2"/>
    </row>
    <row r="8" spans="1:14" x14ac:dyDescent="0.15">
      <c r="A8" s="4"/>
      <c r="B8" s="40" t="s">
        <v>37</v>
      </c>
      <c r="C8" s="59">
        <v>1.7999999999999999E-2</v>
      </c>
      <c r="D8" s="2"/>
      <c r="E8" s="42" t="s">
        <v>101</v>
      </c>
      <c r="F8" s="2"/>
      <c r="G8" s="2"/>
      <c r="H8" s="2"/>
      <c r="I8" s="2"/>
      <c r="J8" s="2"/>
    </row>
    <row r="9" spans="1:14" x14ac:dyDescent="0.15">
      <c r="A9" s="4"/>
      <c r="B9" s="40" t="s">
        <v>85</v>
      </c>
      <c r="C9" s="59">
        <v>3.3000000000000002E-2</v>
      </c>
      <c r="D9" s="2"/>
      <c r="E9" s="42" t="s">
        <v>101</v>
      </c>
      <c r="F9" s="2"/>
      <c r="G9" s="2"/>
      <c r="H9" s="2"/>
      <c r="I9" s="2"/>
      <c r="J9" s="2"/>
    </row>
    <row r="10" spans="1:14" x14ac:dyDescent="0.15">
      <c r="A10" s="4"/>
      <c r="B10" s="40" t="s">
        <v>32</v>
      </c>
      <c r="C10" s="147"/>
      <c r="D10" s="2"/>
      <c r="E10" s="145" t="s">
        <v>217</v>
      </c>
      <c r="F10" s="2"/>
      <c r="G10" s="2"/>
      <c r="H10" s="2"/>
      <c r="I10" s="2"/>
      <c r="J10" s="2"/>
    </row>
    <row r="11" spans="1:14" x14ac:dyDescent="0.15">
      <c r="A11" s="4"/>
      <c r="B11" s="40" t="s">
        <v>31</v>
      </c>
      <c r="C11" s="147"/>
      <c r="D11" s="2"/>
      <c r="E11" s="145" t="s">
        <v>186</v>
      </c>
      <c r="F11" s="2"/>
      <c r="G11" s="2"/>
      <c r="H11" s="2"/>
      <c r="I11" s="2"/>
      <c r="J11" s="2"/>
    </row>
    <row r="12" spans="1:14" x14ac:dyDescent="0.15">
      <c r="A12" s="4"/>
      <c r="B12" s="2"/>
      <c r="C12" s="2"/>
      <c r="D12" s="2"/>
      <c r="E12" s="2"/>
      <c r="F12" s="2"/>
      <c r="G12" s="2"/>
      <c r="H12" s="2"/>
      <c r="I12" s="2"/>
      <c r="J12" s="2"/>
    </row>
    <row r="13" spans="1:14" x14ac:dyDescent="0.15">
      <c r="A13" s="4"/>
      <c r="B13" s="2"/>
      <c r="C13" s="2"/>
      <c r="D13" s="2"/>
      <c r="E13" s="2"/>
      <c r="F13" s="2"/>
      <c r="G13" s="2"/>
      <c r="H13" s="2"/>
      <c r="I13" s="2"/>
      <c r="J13" s="2"/>
    </row>
    <row r="14" spans="1:14" x14ac:dyDescent="0.15">
      <c r="A14" s="4"/>
      <c r="B14" s="4"/>
      <c r="C14" s="4"/>
      <c r="D14" s="4"/>
      <c r="E14" s="4"/>
      <c r="F14" s="4"/>
      <c r="G14" s="4"/>
      <c r="H14" s="2"/>
      <c r="I14" s="2"/>
      <c r="J14" s="2"/>
    </row>
    <row r="15" spans="1:14" x14ac:dyDescent="0.15">
      <c r="A15" s="4"/>
      <c r="B15" s="4"/>
      <c r="C15" s="4"/>
      <c r="D15" s="4"/>
      <c r="F15" s="4"/>
      <c r="G15" s="4"/>
      <c r="H15" s="4"/>
      <c r="I15" s="4"/>
      <c r="J15" s="4"/>
    </row>
    <row r="16" spans="1:14" ht="15" x14ac:dyDescent="0.15">
      <c r="A16" s="4"/>
      <c r="B16" s="6"/>
      <c r="D16" s="182" t="s">
        <v>19</v>
      </c>
      <c r="E16" s="183"/>
      <c r="F16" s="4"/>
      <c r="G16" s="4"/>
      <c r="H16" s="4"/>
      <c r="I16" s="4"/>
      <c r="J16" s="4"/>
      <c r="N16" s="113"/>
    </row>
    <row r="17" spans="1:30" ht="36.75" customHeight="1" thickBot="1" x14ac:dyDescent="0.25">
      <c r="A17" s="4"/>
      <c r="B17" s="7" t="s">
        <v>54</v>
      </c>
      <c r="C17" s="82" t="s">
        <v>1</v>
      </c>
      <c r="D17" s="32" t="s">
        <v>24</v>
      </c>
      <c r="E17" s="32" t="s">
        <v>26</v>
      </c>
      <c r="F17" s="32" t="s">
        <v>20</v>
      </c>
      <c r="G17" s="4"/>
      <c r="H17" s="4"/>
      <c r="I17" s="4"/>
      <c r="J17" s="4"/>
      <c r="N17" s="113"/>
    </row>
    <row r="18" spans="1:30" ht="18" x14ac:dyDescent="0.2">
      <c r="A18" s="65"/>
      <c r="B18" s="44" t="s">
        <v>102</v>
      </c>
      <c r="C18" s="57"/>
      <c r="D18" s="48"/>
      <c r="E18" s="48"/>
      <c r="F18" s="58">
        <f>C18/141*(3*D18+E18)*(1+$C$6)</f>
        <v>0</v>
      </c>
      <c r="G18" s="4"/>
      <c r="H18" s="4"/>
      <c r="I18" s="206" t="s">
        <v>213</v>
      </c>
      <c r="J18" s="215"/>
      <c r="K18" s="215"/>
      <c r="L18" s="215"/>
      <c r="M18" s="215"/>
      <c r="N18" s="216"/>
      <c r="O18" s="215"/>
      <c r="P18" s="215"/>
      <c r="Q18" s="215"/>
      <c r="R18" s="215"/>
      <c r="S18" s="215"/>
      <c r="T18" s="215"/>
      <c r="U18" s="215"/>
      <c r="V18" s="215"/>
      <c r="W18" s="215"/>
      <c r="X18" s="215"/>
      <c r="Y18" s="215"/>
      <c r="Z18" s="215"/>
      <c r="AA18" s="215"/>
      <c r="AB18" s="215"/>
      <c r="AC18" s="215"/>
      <c r="AD18" s="156"/>
    </row>
    <row r="19" spans="1:30" ht="16" x14ac:dyDescent="0.2">
      <c r="A19" s="65"/>
      <c r="B19" s="44" t="s">
        <v>50</v>
      </c>
      <c r="C19" s="57"/>
      <c r="D19" s="48"/>
      <c r="E19" s="48"/>
      <c r="F19" s="58">
        <f>C19/141*(3*D19+E19)*(1+$C$6)</f>
        <v>0</v>
      </c>
      <c r="G19" s="4"/>
      <c r="H19" s="18"/>
      <c r="I19" s="207" t="s">
        <v>214</v>
      </c>
      <c r="J19" s="211"/>
      <c r="K19" s="211"/>
      <c r="L19" s="211"/>
      <c r="M19" s="211"/>
      <c r="N19" s="212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157"/>
    </row>
    <row r="20" spans="1:30" x14ac:dyDescent="0.15">
      <c r="A20" s="65"/>
      <c r="B20" s="44" t="s">
        <v>103</v>
      </c>
      <c r="C20" s="57"/>
      <c r="D20" s="48"/>
      <c r="E20" s="48"/>
      <c r="F20" s="58">
        <f>C20/141*(3*D20+E20)*(1+$C$6)</f>
        <v>0</v>
      </c>
      <c r="G20" s="4"/>
      <c r="H20" s="98"/>
      <c r="I20" s="208"/>
      <c r="J20" s="211"/>
      <c r="K20" s="211"/>
      <c r="L20" s="211"/>
      <c r="M20" s="211"/>
      <c r="N20" s="212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  <c r="Z20" s="211"/>
      <c r="AA20" s="211"/>
      <c r="AB20" s="211"/>
      <c r="AC20" s="211"/>
      <c r="AD20" s="157"/>
    </row>
    <row r="21" spans="1:30" ht="16" x14ac:dyDescent="0.2">
      <c r="A21" s="65"/>
      <c r="B21" s="44" t="s">
        <v>104</v>
      </c>
      <c r="C21" s="57"/>
      <c r="D21" s="48"/>
      <c r="E21" s="48"/>
      <c r="F21" s="58">
        <f t="shared" ref="F21:F23" si="0">C21/141*(3*D21+E21)*(1+$C$6)</f>
        <v>0</v>
      </c>
      <c r="G21" s="4"/>
      <c r="H21" s="98"/>
      <c r="I21" s="209" t="s">
        <v>215</v>
      </c>
      <c r="J21" s="211"/>
      <c r="K21" s="211"/>
      <c r="L21" s="211"/>
      <c r="M21" s="211"/>
      <c r="N21" s="212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  <c r="Z21" s="211"/>
      <c r="AA21" s="211"/>
      <c r="AB21" s="211"/>
      <c r="AC21" s="211"/>
      <c r="AD21" s="157"/>
    </row>
    <row r="22" spans="1:30" ht="14" thickBot="1" x14ac:dyDescent="0.2">
      <c r="A22" s="65"/>
      <c r="B22" s="44" t="s">
        <v>75</v>
      </c>
      <c r="C22" s="57"/>
      <c r="D22" s="48"/>
      <c r="E22" s="48"/>
      <c r="F22" s="58">
        <f t="shared" si="0"/>
        <v>0</v>
      </c>
      <c r="G22" s="4"/>
      <c r="H22" s="98"/>
      <c r="I22" s="210"/>
      <c r="J22" s="213"/>
      <c r="K22" s="213"/>
      <c r="L22" s="213"/>
      <c r="M22" s="213"/>
      <c r="N22" s="214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7"/>
    </row>
    <row r="23" spans="1:30" x14ac:dyDescent="0.15">
      <c r="A23" s="65"/>
      <c r="B23" s="44" t="s">
        <v>76</v>
      </c>
      <c r="C23" s="57"/>
      <c r="D23" s="48"/>
      <c r="E23" s="48"/>
      <c r="F23" s="58">
        <f t="shared" si="0"/>
        <v>0</v>
      </c>
      <c r="G23" s="4"/>
      <c r="H23" s="98"/>
      <c r="I23" s="4"/>
      <c r="J23" s="4"/>
      <c r="N23" s="114"/>
    </row>
    <row r="24" spans="1:30" ht="15" x14ac:dyDescent="0.15">
      <c r="A24" s="65"/>
      <c r="B24" s="44" t="s">
        <v>88</v>
      </c>
      <c r="C24" s="57"/>
      <c r="D24" s="48"/>
      <c r="E24" s="48"/>
      <c r="F24" s="58">
        <f>C24/141*(3*D24+E24)*(1+$C$6)</f>
        <v>0</v>
      </c>
      <c r="G24" s="4"/>
      <c r="H24" s="98"/>
      <c r="I24" s="4"/>
      <c r="J24" s="4"/>
      <c r="N24" s="115"/>
    </row>
    <row r="25" spans="1:30" ht="14" x14ac:dyDescent="0.15">
      <c r="A25" s="65"/>
      <c r="B25" s="44" t="s">
        <v>89</v>
      </c>
      <c r="C25" s="57"/>
      <c r="D25" s="48"/>
      <c r="E25" s="48"/>
      <c r="F25" s="58">
        <f>C25/141*(3*D25+E25)*(1+$C$6)</f>
        <v>0</v>
      </c>
      <c r="G25" s="4"/>
      <c r="H25" s="98"/>
      <c r="I25" s="4"/>
      <c r="J25" s="4"/>
      <c r="N25" s="116"/>
    </row>
    <row r="26" spans="1:30" ht="14" x14ac:dyDescent="0.15">
      <c r="A26" s="65"/>
      <c r="B26" s="44" t="s">
        <v>90</v>
      </c>
      <c r="C26" s="117"/>
      <c r="D26" s="48"/>
      <c r="E26" s="48"/>
      <c r="F26" s="58">
        <f>C26/141*(3*D26+E26)*(1+$C$6)</f>
        <v>0</v>
      </c>
      <c r="G26" s="4"/>
      <c r="H26" s="98"/>
      <c r="I26" s="4"/>
      <c r="J26" s="4"/>
      <c r="N26" s="116"/>
    </row>
    <row r="27" spans="1:30" ht="14" x14ac:dyDescent="0.15">
      <c r="A27" s="65"/>
      <c r="B27" s="44" t="s">
        <v>91</v>
      </c>
      <c r="C27" s="117"/>
      <c r="D27" s="48"/>
      <c r="E27" s="48"/>
      <c r="F27" s="58">
        <f t="shared" ref="F27:F34" si="1">C27/141*(3*D27+E27)*(1+$C$6)</f>
        <v>0</v>
      </c>
      <c r="G27" s="4"/>
      <c r="H27" s="98"/>
      <c r="I27" s="4"/>
      <c r="J27" s="4"/>
      <c r="N27" s="116"/>
    </row>
    <row r="28" spans="1:30" ht="14" x14ac:dyDescent="0.15">
      <c r="A28" s="65"/>
      <c r="B28" s="44" t="s">
        <v>92</v>
      </c>
      <c r="C28" s="117"/>
      <c r="D28" s="48"/>
      <c r="E28" s="48"/>
      <c r="F28" s="58">
        <f t="shared" si="1"/>
        <v>0</v>
      </c>
      <c r="G28" s="4"/>
      <c r="H28" s="98"/>
      <c r="I28" s="4"/>
      <c r="J28" s="4"/>
      <c r="N28" s="116"/>
    </row>
    <row r="29" spans="1:30" ht="14" x14ac:dyDescent="0.15">
      <c r="A29" s="65"/>
      <c r="B29" s="44" t="s">
        <v>93</v>
      </c>
      <c r="C29" s="117"/>
      <c r="D29" s="48"/>
      <c r="E29" s="48"/>
      <c r="F29" s="58">
        <f t="shared" si="1"/>
        <v>0</v>
      </c>
      <c r="G29" s="4"/>
      <c r="H29" s="98"/>
      <c r="I29" s="4"/>
      <c r="J29" s="4"/>
      <c r="N29" s="116"/>
    </row>
    <row r="30" spans="1:30" ht="14" x14ac:dyDescent="0.15">
      <c r="A30" s="65"/>
      <c r="B30" s="44" t="s">
        <v>94</v>
      </c>
      <c r="C30" s="117"/>
      <c r="D30" s="48"/>
      <c r="E30" s="48"/>
      <c r="F30" s="58">
        <f t="shared" si="1"/>
        <v>0</v>
      </c>
      <c r="G30" s="4"/>
      <c r="H30" s="98"/>
      <c r="I30" s="4"/>
      <c r="J30" s="4"/>
      <c r="N30" s="116"/>
    </row>
    <row r="31" spans="1:30" ht="14" x14ac:dyDescent="0.15">
      <c r="A31" s="65"/>
      <c r="B31" s="44" t="s">
        <v>95</v>
      </c>
      <c r="C31" s="117"/>
      <c r="D31" s="48"/>
      <c r="E31" s="48"/>
      <c r="F31" s="58">
        <f t="shared" si="1"/>
        <v>0</v>
      </c>
      <c r="G31" s="4"/>
      <c r="H31" s="98"/>
      <c r="I31" s="4"/>
      <c r="J31" s="4"/>
      <c r="N31" s="116"/>
    </row>
    <row r="32" spans="1:30" ht="14" x14ac:dyDescent="0.15">
      <c r="A32" s="65"/>
      <c r="B32" s="44" t="s">
        <v>96</v>
      </c>
      <c r="C32" s="117"/>
      <c r="D32" s="48"/>
      <c r="E32" s="48"/>
      <c r="F32" s="58">
        <f t="shared" si="1"/>
        <v>0</v>
      </c>
      <c r="G32" s="4"/>
      <c r="H32" s="98"/>
      <c r="I32" s="4"/>
      <c r="J32" s="4"/>
      <c r="N32" s="116"/>
    </row>
    <row r="33" spans="1:14" ht="14" x14ac:dyDescent="0.15">
      <c r="A33" s="65"/>
      <c r="B33" s="44" t="s">
        <v>97</v>
      </c>
      <c r="C33" s="117"/>
      <c r="D33" s="48"/>
      <c r="E33" s="48"/>
      <c r="F33" s="58">
        <f t="shared" si="1"/>
        <v>0</v>
      </c>
      <c r="G33" s="4"/>
      <c r="H33" s="98"/>
      <c r="I33" s="4"/>
      <c r="J33" s="4"/>
      <c r="N33" s="116"/>
    </row>
    <row r="34" spans="1:14" ht="14" x14ac:dyDescent="0.15">
      <c r="A34" s="65"/>
      <c r="B34" s="44" t="s">
        <v>98</v>
      </c>
      <c r="C34" s="57"/>
      <c r="D34" s="48"/>
      <c r="E34" s="48"/>
      <c r="F34" s="58">
        <f t="shared" si="1"/>
        <v>0</v>
      </c>
      <c r="G34" s="4"/>
      <c r="H34" s="98"/>
      <c r="I34" s="4"/>
      <c r="J34" s="4"/>
      <c r="N34" s="116"/>
    </row>
    <row r="35" spans="1:14" ht="12.75" customHeight="1" x14ac:dyDescent="0.15">
      <c r="A35" s="65"/>
      <c r="B35" s="6" t="s">
        <v>38</v>
      </c>
      <c r="C35" s="36"/>
      <c r="D35" s="36"/>
      <c r="E35" s="36"/>
      <c r="F35" s="51">
        <f>SUM(F18:F34)</f>
        <v>0</v>
      </c>
      <c r="G35" s="4"/>
      <c r="H35" s="98"/>
      <c r="I35" s="4"/>
      <c r="J35" s="4"/>
      <c r="N35" s="118"/>
    </row>
    <row r="36" spans="1:14" ht="12.75" customHeight="1" x14ac:dyDescent="0.15">
      <c r="A36" s="65"/>
      <c r="B36" s="6"/>
      <c r="C36" s="36"/>
      <c r="D36" s="36"/>
      <c r="E36" s="36"/>
      <c r="F36" s="28"/>
      <c r="G36" s="28"/>
      <c r="H36" s="98"/>
      <c r="I36" s="4"/>
      <c r="J36" s="4"/>
    </row>
    <row r="37" spans="1:14" ht="12.75" customHeight="1" x14ac:dyDescent="0.15">
      <c r="A37" s="65"/>
      <c r="B37" s="6"/>
      <c r="C37" s="36"/>
      <c r="D37" s="36"/>
      <c r="E37" s="36"/>
      <c r="F37" s="28"/>
      <c r="G37" s="28"/>
      <c r="H37" s="98"/>
      <c r="I37" s="4"/>
      <c r="J37" s="4"/>
    </row>
    <row r="38" spans="1:14" ht="12.75" customHeight="1" x14ac:dyDescent="0.15">
      <c r="A38" s="65"/>
      <c r="B38" s="6"/>
      <c r="C38" s="36"/>
      <c r="D38" s="36"/>
      <c r="E38" s="36"/>
      <c r="F38" s="28"/>
      <c r="G38" s="28"/>
      <c r="H38" s="98"/>
      <c r="I38" s="4"/>
      <c r="J38" s="4"/>
    </row>
    <row r="39" spans="1:14" ht="12.75" customHeight="1" x14ac:dyDescent="0.15">
      <c r="A39" s="65"/>
      <c r="B39" s="6"/>
      <c r="C39" s="36"/>
      <c r="D39" s="36"/>
      <c r="E39" s="36"/>
      <c r="F39" s="28"/>
      <c r="G39" s="28"/>
      <c r="H39" s="98"/>
      <c r="I39" s="4"/>
      <c r="J39" s="4"/>
    </row>
    <row r="40" spans="1:14" ht="12.75" customHeight="1" x14ac:dyDescent="0.15">
      <c r="A40" s="65"/>
      <c r="B40" s="49" t="s">
        <v>42</v>
      </c>
      <c r="C40" s="6"/>
      <c r="D40" s="6"/>
      <c r="E40" s="70"/>
      <c r="F40" s="11"/>
      <c r="G40" s="28"/>
      <c r="H40" s="98"/>
      <c r="I40" s="4"/>
      <c r="J40" s="4"/>
    </row>
    <row r="41" spans="1:14" ht="12.75" customHeight="1" x14ac:dyDescent="0.15">
      <c r="A41" s="65"/>
      <c r="B41" s="40" t="s">
        <v>36</v>
      </c>
      <c r="C41" s="4"/>
      <c r="D41" s="4"/>
      <c r="E41" s="4"/>
      <c r="F41" s="62">
        <f>F$35*C$7</f>
        <v>0</v>
      </c>
      <c r="G41" s="28"/>
      <c r="H41" s="98"/>
      <c r="I41" s="4"/>
      <c r="J41" s="4"/>
    </row>
    <row r="42" spans="1:14" ht="12.75" customHeight="1" x14ac:dyDescent="0.15">
      <c r="A42" s="65"/>
      <c r="B42" s="40" t="s">
        <v>37</v>
      </c>
      <c r="C42" s="4"/>
      <c r="D42" s="4"/>
      <c r="E42" s="4"/>
      <c r="F42" s="62">
        <f>F$35*C$8</f>
        <v>0</v>
      </c>
      <c r="G42" s="28"/>
      <c r="H42" s="98"/>
      <c r="I42" s="4"/>
      <c r="J42" s="4"/>
    </row>
    <row r="43" spans="1:14" ht="12.75" customHeight="1" x14ac:dyDescent="0.15">
      <c r="A43" s="65"/>
      <c r="B43" s="40" t="s">
        <v>85</v>
      </c>
      <c r="C43" s="4"/>
      <c r="D43" s="4"/>
      <c r="E43" s="4"/>
      <c r="F43" s="62">
        <f>F$35*C$9</f>
        <v>0</v>
      </c>
      <c r="G43" s="28"/>
      <c r="H43" s="98"/>
      <c r="I43" s="4"/>
      <c r="J43" s="4"/>
    </row>
    <row r="44" spans="1:14" ht="12.75" customHeight="1" x14ac:dyDescent="0.15">
      <c r="A44" s="65"/>
      <c r="B44" s="40" t="s">
        <v>32</v>
      </c>
      <c r="C44" s="4"/>
      <c r="D44" s="4"/>
      <c r="E44" s="4"/>
      <c r="F44" s="62">
        <f>F$35*C$10</f>
        <v>0</v>
      </c>
      <c r="G44" s="28"/>
      <c r="H44" s="98"/>
      <c r="I44" s="4"/>
      <c r="J44" s="4"/>
    </row>
    <row r="45" spans="1:14" ht="12.75" customHeight="1" x14ac:dyDescent="0.15">
      <c r="A45" s="65"/>
      <c r="B45" s="40" t="s">
        <v>31</v>
      </c>
      <c r="C45" s="4"/>
      <c r="D45" s="4"/>
      <c r="E45" s="4"/>
      <c r="F45" s="62">
        <f>F$35*C$11</f>
        <v>0</v>
      </c>
      <c r="G45" s="28"/>
      <c r="H45" s="98"/>
      <c r="I45" s="4"/>
      <c r="J45" s="4"/>
    </row>
    <row r="46" spans="1:14" ht="12.75" customHeight="1" x14ac:dyDescent="0.15">
      <c r="A46" s="65"/>
      <c r="B46" s="18"/>
      <c r="C46" s="4"/>
      <c r="D46" s="4"/>
      <c r="E46" s="4"/>
      <c r="F46" s="35"/>
      <c r="G46" s="28"/>
      <c r="H46" s="98"/>
      <c r="I46" s="4"/>
      <c r="J46" s="4"/>
    </row>
    <row r="47" spans="1:14" ht="12.75" customHeight="1" x14ac:dyDescent="0.15">
      <c r="A47" s="65"/>
      <c r="B47" s="18"/>
      <c r="C47" s="4"/>
      <c r="D47" s="4"/>
      <c r="E47" s="4"/>
      <c r="F47" s="35"/>
      <c r="G47" s="28"/>
      <c r="H47" s="98"/>
      <c r="I47" s="4"/>
      <c r="J47" s="4"/>
    </row>
    <row r="48" spans="1:14" ht="12.75" customHeight="1" x14ac:dyDescent="0.15">
      <c r="A48" s="65"/>
      <c r="B48" s="52" t="s">
        <v>44</v>
      </c>
      <c r="C48" s="53"/>
      <c r="D48" s="53"/>
      <c r="E48" s="53"/>
      <c r="F48" s="54">
        <f>SUM(F41:F45)+F35</f>
        <v>0</v>
      </c>
      <c r="G48" s="28"/>
      <c r="H48" s="28"/>
      <c r="I48" s="28"/>
      <c r="J48" s="28"/>
    </row>
    <row r="49" spans="1:10" ht="12.75" customHeight="1" x14ac:dyDescent="0.15">
      <c r="A49" s="65"/>
      <c r="B49" s="6"/>
      <c r="C49" s="36"/>
      <c r="D49" s="36"/>
      <c r="E49" s="36"/>
      <c r="F49" s="28"/>
      <c r="G49" s="28"/>
      <c r="H49" s="28"/>
      <c r="I49" s="28"/>
      <c r="J49" s="28"/>
    </row>
    <row r="50" spans="1:10" ht="12.75" customHeight="1" x14ac:dyDescent="0.15">
      <c r="A50" s="65"/>
      <c r="B50" s="6"/>
      <c r="C50" s="36"/>
      <c r="D50" s="36"/>
      <c r="E50" s="36"/>
      <c r="F50" s="28"/>
      <c r="G50" s="28"/>
      <c r="H50" s="28"/>
      <c r="I50" s="28"/>
      <c r="J50" s="28"/>
    </row>
    <row r="51" spans="1:10" ht="12.75" customHeight="1" x14ac:dyDescent="0.15">
      <c r="A51" s="65"/>
      <c r="B51" s="6"/>
      <c r="C51" s="4"/>
      <c r="D51" s="4"/>
      <c r="E51" s="4"/>
      <c r="F51" s="11"/>
      <c r="G51" s="4"/>
      <c r="H51" s="2"/>
      <c r="I51" s="2"/>
      <c r="J51" s="2"/>
    </row>
    <row r="52" spans="1:10" ht="21" customHeight="1" x14ac:dyDescent="0.2">
      <c r="A52" s="65"/>
      <c r="B52" s="20" t="s">
        <v>21</v>
      </c>
      <c r="C52" s="4"/>
      <c r="D52" s="4"/>
      <c r="E52" s="4"/>
      <c r="F52" s="11"/>
      <c r="G52" s="4"/>
      <c r="H52" s="2"/>
      <c r="I52" s="2"/>
      <c r="J52" s="2"/>
    </row>
    <row r="53" spans="1:10" ht="12.75" customHeight="1" x14ac:dyDescent="0.15">
      <c r="A53" s="65"/>
      <c r="B53" s="18" t="s">
        <v>22</v>
      </c>
      <c r="C53" s="4"/>
      <c r="D53" s="4"/>
      <c r="E53" s="4"/>
      <c r="F53" s="11"/>
      <c r="G53" s="4"/>
      <c r="H53" s="2"/>
      <c r="I53" s="2"/>
      <c r="J53" s="2"/>
    </row>
    <row r="54" spans="1:10" ht="20.25" customHeight="1" x14ac:dyDescent="0.2">
      <c r="A54" s="65"/>
      <c r="B54" s="20" t="s">
        <v>25</v>
      </c>
      <c r="C54" s="4"/>
      <c r="D54" s="4"/>
      <c r="E54" s="4"/>
      <c r="F54" s="11"/>
      <c r="G54" s="4"/>
      <c r="H54" s="2"/>
      <c r="I54" s="2"/>
      <c r="J54" s="2"/>
    </row>
    <row r="55" spans="1:10" ht="12.75" customHeight="1" x14ac:dyDescent="0.15">
      <c r="A55" s="65"/>
      <c r="B55" s="18" t="s">
        <v>23</v>
      </c>
      <c r="C55" s="4"/>
      <c r="D55" s="4"/>
      <c r="E55" s="4"/>
      <c r="F55" s="11"/>
      <c r="G55" s="4"/>
      <c r="H55" s="2"/>
      <c r="I55" s="2"/>
      <c r="J55" s="2"/>
    </row>
    <row r="56" spans="1:10" ht="12.75" customHeight="1" x14ac:dyDescent="0.15">
      <c r="A56" s="65"/>
      <c r="B56" s="18"/>
      <c r="C56" s="4"/>
      <c r="D56" s="4"/>
      <c r="E56" s="4"/>
      <c r="F56" s="11"/>
      <c r="G56" s="4"/>
      <c r="H56" s="2"/>
      <c r="I56" s="2"/>
      <c r="J56" s="2"/>
    </row>
    <row r="57" spans="1:10" ht="12.75" customHeight="1" x14ac:dyDescent="0.15">
      <c r="A57" s="65"/>
      <c r="B57" s="18"/>
      <c r="C57" s="4"/>
      <c r="D57" s="4"/>
      <c r="E57" s="4"/>
      <c r="F57" s="11"/>
      <c r="G57" s="4"/>
      <c r="H57" s="2"/>
      <c r="I57" s="2"/>
      <c r="J57" s="2"/>
    </row>
    <row r="58" spans="1:10" x14ac:dyDescent="0.15">
      <c r="A58" s="65"/>
      <c r="B58" s="6"/>
      <c r="C58" s="4"/>
      <c r="D58" s="4"/>
      <c r="E58" s="4"/>
      <c r="F58" s="46"/>
      <c r="G58" s="4"/>
      <c r="H58" s="2"/>
      <c r="I58" s="2"/>
      <c r="J58" s="2"/>
    </row>
    <row r="59" spans="1:10" x14ac:dyDescent="0.15">
      <c r="A59" s="65"/>
      <c r="B59" s="6"/>
      <c r="C59" s="4"/>
      <c r="D59" s="4"/>
      <c r="E59" s="4"/>
      <c r="F59" s="46"/>
      <c r="G59" s="4"/>
      <c r="H59" s="2"/>
      <c r="I59" s="2"/>
      <c r="J59" s="2"/>
    </row>
    <row r="60" spans="1:10" x14ac:dyDescent="0.15">
      <c r="A60" s="65"/>
      <c r="B60" s="7" t="s">
        <v>6</v>
      </c>
      <c r="C60" s="8"/>
      <c r="D60" s="8"/>
      <c r="F60" s="82" t="s">
        <v>28</v>
      </c>
      <c r="G60" s="4"/>
      <c r="H60" s="2"/>
      <c r="I60" s="2"/>
      <c r="J60" s="2"/>
    </row>
    <row r="61" spans="1:10" x14ac:dyDescent="0.15">
      <c r="A61" s="65"/>
      <c r="B61" s="47" t="s">
        <v>30</v>
      </c>
      <c r="C61" s="4"/>
      <c r="D61" s="4"/>
      <c r="F61" s="146"/>
      <c r="G61" s="4"/>
      <c r="H61" s="2"/>
      <c r="I61" s="2"/>
      <c r="J61" s="2"/>
    </row>
    <row r="62" spans="1:10" x14ac:dyDescent="0.15">
      <c r="A62" s="65"/>
      <c r="B62" s="61" t="s">
        <v>45</v>
      </c>
      <c r="C62" s="68"/>
      <c r="D62" s="68"/>
      <c r="E62" s="65"/>
      <c r="F62" s="57"/>
      <c r="G62" s="4"/>
      <c r="H62" s="2"/>
      <c r="I62" s="2"/>
      <c r="J62" s="2"/>
    </row>
    <row r="63" spans="1:10" x14ac:dyDescent="0.15">
      <c r="A63" s="65"/>
      <c r="B63" s="68" t="s">
        <v>16</v>
      </c>
      <c r="C63" s="68"/>
      <c r="D63" s="68"/>
      <c r="E63" s="65"/>
      <c r="F63" s="57"/>
      <c r="G63" s="4"/>
      <c r="H63" s="2"/>
      <c r="I63" s="2"/>
      <c r="J63" s="2"/>
    </row>
    <row r="64" spans="1:10" x14ac:dyDescent="0.15">
      <c r="A64" s="65"/>
      <c r="B64" s="68" t="s">
        <v>15</v>
      </c>
      <c r="C64" s="68"/>
      <c r="D64" s="68"/>
      <c r="E64" s="65"/>
      <c r="F64" s="57"/>
      <c r="G64" s="4"/>
      <c r="H64" s="2"/>
      <c r="I64" s="2"/>
      <c r="J64" s="2"/>
    </row>
    <row r="65" spans="1:10" x14ac:dyDescent="0.15">
      <c r="A65" s="65"/>
      <c r="B65" s="68" t="s">
        <v>4</v>
      </c>
      <c r="C65" s="68"/>
      <c r="D65" s="68"/>
      <c r="E65" s="65"/>
      <c r="F65" s="57"/>
      <c r="G65" s="4"/>
      <c r="H65" s="2"/>
      <c r="I65" s="2"/>
      <c r="J65" s="2"/>
    </row>
    <row r="66" spans="1:10" x14ac:dyDescent="0.15">
      <c r="A66" s="65"/>
      <c r="B66" s="68" t="s">
        <v>3</v>
      </c>
      <c r="C66" s="68"/>
      <c r="D66" s="68"/>
      <c r="E66" s="65"/>
      <c r="F66" s="57"/>
      <c r="G66" s="4"/>
      <c r="H66" s="2"/>
      <c r="I66" s="2"/>
      <c r="J66" s="2"/>
    </row>
    <row r="67" spans="1:10" x14ac:dyDescent="0.15">
      <c r="A67" s="65"/>
      <c r="B67" s="68" t="s">
        <v>5</v>
      </c>
      <c r="C67" s="68"/>
      <c r="D67" s="68"/>
      <c r="E67" s="65"/>
      <c r="F67" s="57"/>
      <c r="G67" s="4"/>
      <c r="H67" s="2"/>
      <c r="I67" s="2"/>
      <c r="J67" s="2"/>
    </row>
    <row r="68" spans="1:10" x14ac:dyDescent="0.15">
      <c r="A68" s="65"/>
      <c r="B68" s="68"/>
      <c r="C68" s="68"/>
      <c r="D68" s="68"/>
      <c r="E68" s="65"/>
      <c r="F68" s="57"/>
      <c r="G68" s="4"/>
      <c r="H68" s="2"/>
      <c r="I68" s="2"/>
      <c r="J68" s="2"/>
    </row>
    <row r="69" spans="1:10" x14ac:dyDescent="0.15">
      <c r="A69" s="65"/>
      <c r="B69" s="68"/>
      <c r="C69" s="68"/>
      <c r="D69" s="68"/>
      <c r="E69" s="65"/>
      <c r="F69" s="57"/>
      <c r="G69" s="4"/>
      <c r="H69" s="2"/>
      <c r="I69" s="2"/>
      <c r="J69" s="2"/>
    </row>
    <row r="70" spans="1:10" x14ac:dyDescent="0.15">
      <c r="A70" s="65"/>
      <c r="B70" s="68"/>
      <c r="C70" s="68"/>
      <c r="D70" s="68"/>
      <c r="E70" s="65"/>
      <c r="F70" s="57"/>
      <c r="G70" s="4"/>
      <c r="H70" s="2"/>
      <c r="I70" s="2"/>
      <c r="J70" s="2"/>
    </row>
    <row r="71" spans="1:10" x14ac:dyDescent="0.15">
      <c r="A71" s="65"/>
      <c r="B71" s="68"/>
      <c r="C71" s="68"/>
      <c r="D71" s="68"/>
      <c r="E71" s="65"/>
      <c r="F71" s="57"/>
      <c r="G71" s="4"/>
      <c r="H71" s="2"/>
      <c r="I71" s="2"/>
      <c r="J71" s="2"/>
    </row>
    <row r="72" spans="1:10" x14ac:dyDescent="0.15">
      <c r="A72" s="65"/>
      <c r="B72" s="68"/>
      <c r="C72" s="68"/>
      <c r="D72" s="68"/>
      <c r="E72" s="65"/>
      <c r="F72" s="57"/>
      <c r="G72" s="4"/>
      <c r="H72" s="2"/>
      <c r="I72" s="2"/>
      <c r="J72" s="2"/>
    </row>
    <row r="73" spans="1:10" x14ac:dyDescent="0.15">
      <c r="A73" s="65"/>
      <c r="B73" s="68"/>
      <c r="C73" s="68"/>
      <c r="D73" s="68"/>
      <c r="E73" s="65"/>
      <c r="F73" s="57"/>
      <c r="G73" s="4"/>
      <c r="H73" s="2"/>
      <c r="I73" s="2"/>
      <c r="J73" s="2"/>
    </row>
    <row r="74" spans="1:10" x14ac:dyDescent="0.15">
      <c r="A74" s="65"/>
      <c r="B74" s="68"/>
      <c r="C74" s="68"/>
      <c r="D74" s="68"/>
      <c r="E74" s="65"/>
      <c r="F74" s="57"/>
      <c r="G74" s="4"/>
      <c r="H74" s="2"/>
      <c r="I74" s="2"/>
      <c r="J74" s="2"/>
    </row>
    <row r="75" spans="1:10" x14ac:dyDescent="0.15">
      <c r="A75" s="65"/>
      <c r="B75" s="68"/>
      <c r="C75" s="68"/>
      <c r="D75" s="68"/>
      <c r="E75" s="65"/>
      <c r="F75" s="57"/>
      <c r="G75" s="4"/>
      <c r="H75" s="2"/>
      <c r="I75" s="2"/>
      <c r="J75" s="2"/>
    </row>
    <row r="76" spans="1:10" x14ac:dyDescent="0.15">
      <c r="A76" s="65"/>
      <c r="B76" s="68"/>
      <c r="C76" s="68"/>
      <c r="D76" s="68"/>
      <c r="E76" s="65"/>
      <c r="F76" s="31"/>
      <c r="G76" s="4"/>
      <c r="H76" s="2"/>
      <c r="I76" s="2"/>
      <c r="J76" s="2"/>
    </row>
    <row r="77" spans="1:10" x14ac:dyDescent="0.15">
      <c r="A77" s="4"/>
      <c r="B77" s="6" t="s">
        <v>10</v>
      </c>
      <c r="C77" s="4"/>
      <c r="D77" s="4"/>
      <c r="E77" s="4"/>
      <c r="F77" s="51">
        <f>SUM(F62:F76)</f>
        <v>0</v>
      </c>
      <c r="G77" s="4"/>
      <c r="H77" s="2"/>
      <c r="I77" s="2"/>
      <c r="J77" s="2"/>
    </row>
    <row r="78" spans="1:10" x14ac:dyDescent="0.15">
      <c r="A78" s="4"/>
      <c r="B78" s="6"/>
      <c r="C78" s="4"/>
      <c r="D78" s="4"/>
      <c r="E78" s="4"/>
      <c r="F78" s="45"/>
      <c r="G78" s="4"/>
      <c r="H78" s="2"/>
      <c r="I78" s="2"/>
      <c r="J78" s="2"/>
    </row>
    <row r="79" spans="1:10" x14ac:dyDescent="0.15">
      <c r="A79" s="4"/>
      <c r="B79" s="6"/>
      <c r="C79" s="4"/>
      <c r="D79" s="4"/>
      <c r="E79" s="4"/>
      <c r="F79" s="28"/>
      <c r="G79" s="4"/>
      <c r="H79" s="2"/>
      <c r="I79" s="2"/>
      <c r="J79" s="2"/>
    </row>
    <row r="80" spans="1:10" ht="18" x14ac:dyDescent="0.2">
      <c r="A80" s="4"/>
      <c r="B80" s="20"/>
      <c r="C80" s="4"/>
      <c r="D80" s="12"/>
      <c r="E80" s="12"/>
      <c r="F80" s="35"/>
      <c r="G80" s="4"/>
      <c r="H80" s="2"/>
      <c r="I80" s="2"/>
      <c r="J80" s="2"/>
    </row>
    <row r="81" spans="1:10" x14ac:dyDescent="0.15">
      <c r="A81" s="4"/>
      <c r="B81" s="4"/>
      <c r="C81" s="4"/>
      <c r="D81" s="12"/>
      <c r="E81" s="12"/>
      <c r="F81" s="35"/>
      <c r="G81" s="4"/>
      <c r="H81" s="2"/>
      <c r="I81" s="2"/>
      <c r="J81" s="2"/>
    </row>
    <row r="82" spans="1:10" x14ac:dyDescent="0.15">
      <c r="A82" s="4"/>
      <c r="B82" s="4"/>
      <c r="C82" s="4"/>
      <c r="D82" s="12"/>
      <c r="E82" s="12"/>
      <c r="F82" s="35"/>
      <c r="G82" s="4"/>
      <c r="H82" s="2"/>
      <c r="I82" s="2"/>
      <c r="J82" s="2"/>
    </row>
    <row r="83" spans="1:10" ht="16" x14ac:dyDescent="0.2">
      <c r="A83" s="4"/>
      <c r="B83" s="9" t="s">
        <v>7</v>
      </c>
      <c r="C83" s="14"/>
      <c r="D83" s="15"/>
      <c r="E83" s="15"/>
      <c r="F83" s="50">
        <f>F77+F48</f>
        <v>0</v>
      </c>
      <c r="G83" s="4"/>
      <c r="H83" s="2"/>
      <c r="I83" s="2"/>
      <c r="J83" s="2"/>
    </row>
    <row r="84" spans="1:10" ht="16" x14ac:dyDescent="0.2">
      <c r="A84" s="65"/>
      <c r="B84" s="73"/>
      <c r="C84" s="65"/>
      <c r="D84" s="69"/>
      <c r="E84" s="69"/>
      <c r="F84" s="74"/>
      <c r="G84" s="4"/>
      <c r="H84" s="2"/>
      <c r="I84" s="2"/>
      <c r="J84" s="2"/>
    </row>
    <row r="85" spans="1:10" x14ac:dyDescent="0.15">
      <c r="A85" s="65"/>
      <c r="B85" s="65"/>
      <c r="C85" s="65"/>
      <c r="D85" s="65"/>
      <c r="E85" s="65"/>
      <c r="F85" s="65"/>
      <c r="G85" s="65"/>
      <c r="H85" s="66"/>
      <c r="I85" s="66"/>
      <c r="J85" s="66"/>
    </row>
    <row r="86" spans="1:10" ht="16" x14ac:dyDescent="0.2">
      <c r="A86" s="65"/>
      <c r="B86" s="65"/>
      <c r="C86" s="75"/>
      <c r="D86" s="75"/>
      <c r="E86" s="75"/>
      <c r="F86" s="74"/>
      <c r="G86" s="65"/>
      <c r="H86" s="66"/>
      <c r="I86" s="66"/>
      <c r="J86" s="66"/>
    </row>
    <row r="87" spans="1:10" x14ac:dyDescent="0.15">
      <c r="A87" s="65"/>
      <c r="B87" s="65"/>
      <c r="C87" s="65"/>
      <c r="D87" s="65"/>
      <c r="E87" s="65"/>
      <c r="F87" s="65"/>
      <c r="G87" s="65"/>
      <c r="H87" s="66"/>
      <c r="I87" s="66"/>
      <c r="J87" s="66"/>
    </row>
    <row r="88" spans="1:10" x14ac:dyDescent="0.15">
      <c r="A88" s="4"/>
      <c r="B88" s="4"/>
      <c r="C88" s="4"/>
      <c r="D88" s="4"/>
      <c r="E88" s="4"/>
      <c r="F88" s="4"/>
      <c r="G88" s="4"/>
      <c r="H88" s="2"/>
      <c r="I88" s="2"/>
      <c r="J88" s="2"/>
    </row>
    <row r="89" spans="1:10" x14ac:dyDescent="0.15">
      <c r="A89" s="4"/>
      <c r="B89" s="6"/>
      <c r="C89" s="4"/>
      <c r="D89" s="4"/>
      <c r="E89" s="4"/>
      <c r="F89" s="11"/>
      <c r="G89" s="4"/>
      <c r="H89" s="2"/>
      <c r="I89" s="2"/>
      <c r="J89" s="2"/>
    </row>
    <row r="90" spans="1:10" x14ac:dyDescent="0.15">
      <c r="A90" s="4"/>
      <c r="B90" s="4"/>
      <c r="C90" s="4"/>
      <c r="D90" s="4"/>
      <c r="E90" s="4"/>
      <c r="F90" s="4"/>
      <c r="G90" s="4"/>
      <c r="H90" s="2"/>
      <c r="I90" s="2"/>
      <c r="J90" s="2"/>
    </row>
    <row r="91" spans="1:10" x14ac:dyDescent="0.15">
      <c r="A91" s="4"/>
      <c r="B91" s="4"/>
      <c r="C91" s="4"/>
      <c r="D91" s="4"/>
      <c r="E91" s="4"/>
      <c r="F91" s="4"/>
      <c r="G91" s="4"/>
      <c r="H91" s="2"/>
      <c r="I91" s="2"/>
      <c r="J91" s="2"/>
    </row>
    <row r="92" spans="1:10" x14ac:dyDescent="0.15">
      <c r="A92" s="4"/>
      <c r="B92" s="4"/>
      <c r="C92" s="4"/>
      <c r="D92" s="4"/>
      <c r="E92" s="4"/>
      <c r="F92" s="4"/>
      <c r="G92" s="4"/>
      <c r="H92" s="2"/>
      <c r="I92" s="2"/>
      <c r="J92" s="2"/>
    </row>
    <row r="93" spans="1:10" x14ac:dyDescent="0.15">
      <c r="A93" s="4"/>
      <c r="B93" s="4"/>
      <c r="C93" s="4"/>
      <c r="D93" s="4"/>
      <c r="E93" s="4"/>
      <c r="F93" s="4"/>
      <c r="G93" s="4"/>
      <c r="H93" s="2"/>
      <c r="I93" s="2"/>
      <c r="J93" s="2"/>
    </row>
    <row r="94" spans="1:10" x14ac:dyDescent="0.15">
      <c r="A94" s="4"/>
      <c r="B94" s="4"/>
      <c r="C94" s="4"/>
      <c r="D94" s="4"/>
      <c r="E94" s="4"/>
      <c r="F94" s="4"/>
      <c r="G94" s="4"/>
      <c r="H94" s="2"/>
      <c r="I94" s="2"/>
      <c r="J94" s="2"/>
    </row>
    <row r="95" spans="1:10" x14ac:dyDescent="0.15">
      <c r="A95" s="4"/>
      <c r="B95" s="4"/>
      <c r="C95" s="4"/>
      <c r="D95" s="4"/>
      <c r="E95" s="4"/>
      <c r="F95" s="4"/>
      <c r="G95" s="4"/>
      <c r="H95" s="2"/>
      <c r="I95" s="2"/>
      <c r="J95" s="2"/>
    </row>
    <row r="96" spans="1:10" x14ac:dyDescent="0.15">
      <c r="A96" s="4"/>
      <c r="B96" s="4"/>
      <c r="C96" s="4"/>
      <c r="D96" s="4"/>
      <c r="E96" s="4"/>
      <c r="F96" s="4"/>
      <c r="G96" s="4"/>
      <c r="H96" s="2"/>
      <c r="I96" s="2"/>
      <c r="J96" s="2"/>
    </row>
    <row r="97" spans="1:10" x14ac:dyDescent="0.15">
      <c r="A97" s="4"/>
      <c r="B97" s="4"/>
      <c r="C97" s="4"/>
      <c r="D97" s="4"/>
      <c r="E97" s="4"/>
      <c r="F97" s="4"/>
      <c r="G97" s="4"/>
      <c r="H97" s="2"/>
      <c r="I97" s="2"/>
      <c r="J97" s="2"/>
    </row>
    <row r="98" spans="1:10" x14ac:dyDescent="0.15">
      <c r="A98" s="4"/>
      <c r="B98" s="4"/>
      <c r="C98" s="4"/>
      <c r="D98" s="4"/>
      <c r="E98" s="4"/>
      <c r="F98" s="4"/>
      <c r="G98" s="4"/>
      <c r="H98" s="2"/>
      <c r="I98" s="2"/>
      <c r="J98" s="2"/>
    </row>
    <row r="99" spans="1:10" x14ac:dyDescent="0.15">
      <c r="A99" s="4"/>
      <c r="B99" s="4"/>
      <c r="C99" s="4"/>
      <c r="D99" s="4"/>
      <c r="E99" s="4"/>
      <c r="F99" s="4"/>
      <c r="G99" s="4"/>
      <c r="H99" s="2"/>
      <c r="I99" s="2"/>
      <c r="J99" s="2"/>
    </row>
    <row r="100" spans="1:10" x14ac:dyDescent="0.15">
      <c r="A100" s="4"/>
      <c r="B100" s="4"/>
      <c r="C100" s="4"/>
      <c r="D100" s="4"/>
      <c r="E100" s="4"/>
      <c r="F100" s="4"/>
      <c r="G100" s="4"/>
      <c r="H100" s="2"/>
      <c r="I100" s="2"/>
      <c r="J100" s="2"/>
    </row>
    <row r="101" spans="1:10" x14ac:dyDescent="0.15">
      <c r="A101" s="4"/>
      <c r="B101" s="4"/>
      <c r="C101" s="4"/>
      <c r="D101" s="4"/>
      <c r="E101" s="4"/>
      <c r="F101" s="4"/>
      <c r="G101" s="4"/>
      <c r="H101" s="2"/>
      <c r="I101" s="2"/>
      <c r="J101" s="2"/>
    </row>
    <row r="102" spans="1:10" x14ac:dyDescent="0.15">
      <c r="H102" s="2"/>
      <c r="I102" s="2"/>
      <c r="J102" s="2"/>
    </row>
    <row r="103" spans="1:10" x14ac:dyDescent="0.15">
      <c r="H103" s="2"/>
      <c r="I103" s="2"/>
      <c r="J103" s="2"/>
    </row>
    <row r="104" spans="1:10" x14ac:dyDescent="0.15">
      <c r="H104" s="2"/>
      <c r="I104" s="2"/>
      <c r="J104" s="2"/>
    </row>
    <row r="105" spans="1:10" x14ac:dyDescent="0.15">
      <c r="H105" s="2"/>
      <c r="I105" s="2"/>
      <c r="J105" s="2"/>
    </row>
    <row r="106" spans="1:10" x14ac:dyDescent="0.15">
      <c r="H106" s="2"/>
      <c r="I106" s="2"/>
      <c r="J106" s="2"/>
    </row>
    <row r="107" spans="1:10" x14ac:dyDescent="0.15">
      <c r="H107" s="2"/>
      <c r="I107" s="2"/>
      <c r="J107" s="2"/>
    </row>
    <row r="108" spans="1:10" x14ac:dyDescent="0.15">
      <c r="H108" s="2"/>
      <c r="I108" s="2"/>
      <c r="J108" s="2"/>
    </row>
    <row r="109" spans="1:10" x14ac:dyDescent="0.15">
      <c r="H109" s="2"/>
      <c r="I109" s="2"/>
      <c r="J109" s="2"/>
    </row>
    <row r="110" spans="1:10" x14ac:dyDescent="0.15">
      <c r="H110" s="2"/>
      <c r="I110" s="2"/>
      <c r="J110" s="2"/>
    </row>
    <row r="111" spans="1:10" x14ac:dyDescent="0.15">
      <c r="H111" s="2"/>
      <c r="I111" s="2"/>
      <c r="J111" s="2"/>
    </row>
    <row r="112" spans="1:10" x14ac:dyDescent="0.15">
      <c r="H112" s="2"/>
      <c r="I112" s="2"/>
      <c r="J112" s="2"/>
    </row>
  </sheetData>
  <sheetProtection selectLockedCells="1"/>
  <mergeCells count="2">
    <mergeCell ref="C3:E3"/>
    <mergeCell ref="D16:E16"/>
  </mergeCells>
  <pageMargins left="0.74803149606299213" right="0.74803149606299213" top="0.98425196850393704" bottom="0.98425196850393704" header="0.51181102362204722" footer="0.51181102362204722"/>
  <pageSetup paperSize="9" scale="36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70"/>
  <sheetViews>
    <sheetView workbookViewId="0">
      <selection activeCell="E10" sqref="E10"/>
    </sheetView>
  </sheetViews>
  <sheetFormatPr baseColWidth="10" defaultColWidth="8.5" defaultRowHeight="13" x14ac:dyDescent="0.15"/>
  <cols>
    <col min="1" max="1" width="3.5" customWidth="1"/>
    <col min="2" max="2" width="17.5" customWidth="1"/>
    <col min="3" max="3" width="10.5" customWidth="1"/>
    <col min="4" max="4" width="15.5" customWidth="1"/>
    <col min="5" max="5" width="43.5" customWidth="1"/>
    <col min="6" max="6" width="12.5" customWidth="1"/>
    <col min="7" max="7" width="7.5" customWidth="1"/>
    <col min="8" max="8" width="5" customWidth="1"/>
    <col min="9" max="10" width="12.5" bestFit="1" customWidth="1"/>
    <col min="11" max="11" width="17.5" customWidth="1"/>
  </cols>
  <sheetData>
    <row r="1" spans="1:12" ht="20" x14ac:dyDescent="0.2">
      <c r="A1" s="4"/>
      <c r="B1" s="5" t="s">
        <v>0</v>
      </c>
      <c r="C1" s="4"/>
      <c r="D1" s="4"/>
      <c r="E1" s="4"/>
      <c r="F1" s="103" t="str">
        <f>'Sammanställning budget'!F1</f>
        <v>År: 2024</v>
      </c>
      <c r="G1" s="4"/>
      <c r="H1" s="2"/>
      <c r="I1" s="2"/>
      <c r="J1" s="2"/>
      <c r="K1" s="2"/>
    </row>
    <row r="2" spans="1:12" ht="14" thickBot="1" x14ac:dyDescent="0.2">
      <c r="A2" s="4"/>
      <c r="B2" s="6"/>
      <c r="C2" s="4"/>
      <c r="D2" s="4"/>
      <c r="E2" s="4"/>
      <c r="F2" s="4"/>
      <c r="G2" s="4"/>
      <c r="H2" s="2"/>
      <c r="I2" s="2"/>
      <c r="J2" s="2"/>
      <c r="K2" s="2"/>
    </row>
    <row r="3" spans="1:12" x14ac:dyDescent="0.15">
      <c r="A3" s="4"/>
      <c r="B3" s="2" t="s">
        <v>13</v>
      </c>
      <c r="C3" s="180" t="s">
        <v>72</v>
      </c>
      <c r="D3" s="181"/>
      <c r="E3" s="181"/>
      <c r="F3" s="4"/>
      <c r="G3" s="4"/>
      <c r="H3" s="2"/>
      <c r="I3" s="150" t="s">
        <v>55</v>
      </c>
      <c r="J3" s="151"/>
      <c r="K3" s="151"/>
      <c r="L3" s="156"/>
    </row>
    <row r="4" spans="1:12" x14ac:dyDescent="0.15">
      <c r="A4" s="4"/>
      <c r="B4" s="2"/>
      <c r="C4" s="2"/>
      <c r="D4" s="2"/>
      <c r="E4" s="2"/>
      <c r="F4" s="2"/>
      <c r="G4" s="2"/>
      <c r="H4" s="2"/>
      <c r="I4" s="152" t="s">
        <v>53</v>
      </c>
      <c r="J4" s="85"/>
      <c r="K4" s="85"/>
      <c r="L4" s="157"/>
    </row>
    <row r="5" spans="1:12" ht="14" x14ac:dyDescent="0.15">
      <c r="A5" s="4"/>
      <c r="B5" s="38" t="s">
        <v>34</v>
      </c>
      <c r="C5" s="29" t="s">
        <v>35</v>
      </c>
      <c r="E5" s="4"/>
      <c r="F5" s="2"/>
      <c r="G5" s="2"/>
      <c r="H5" s="2"/>
      <c r="I5" s="153" t="s">
        <v>195</v>
      </c>
      <c r="J5" s="85"/>
      <c r="K5" s="85"/>
      <c r="L5" s="157"/>
    </row>
    <row r="6" spans="1:12" ht="14" thickBot="1" x14ac:dyDescent="0.2">
      <c r="A6" s="4"/>
      <c r="B6" s="39" t="s">
        <v>12</v>
      </c>
      <c r="C6" s="59">
        <v>0.52949999999999997</v>
      </c>
      <c r="D6" s="2"/>
      <c r="E6" s="42" t="s">
        <v>101</v>
      </c>
      <c r="F6" s="2"/>
      <c r="G6" s="2"/>
      <c r="H6" s="2"/>
      <c r="I6" s="154" t="s">
        <v>197</v>
      </c>
      <c r="J6" s="155"/>
      <c r="K6" s="155"/>
      <c r="L6" s="158"/>
    </row>
    <row r="7" spans="1:12" x14ac:dyDescent="0.15">
      <c r="A7" s="4"/>
      <c r="B7" s="40" t="s">
        <v>36</v>
      </c>
      <c r="C7" s="60">
        <v>0.156</v>
      </c>
      <c r="D7" s="2"/>
      <c r="E7" s="42" t="s">
        <v>101</v>
      </c>
      <c r="F7" s="2"/>
      <c r="G7" s="2"/>
      <c r="H7" s="2"/>
      <c r="I7" s="2"/>
      <c r="J7" s="2"/>
      <c r="K7" s="2"/>
    </row>
    <row r="8" spans="1:12" x14ac:dyDescent="0.15">
      <c r="A8" s="4"/>
      <c r="B8" s="40" t="s">
        <v>37</v>
      </c>
      <c r="C8" s="60">
        <v>1.7999999999999999E-2</v>
      </c>
      <c r="D8" s="2"/>
      <c r="E8" s="42" t="s">
        <v>101</v>
      </c>
      <c r="F8" s="2"/>
      <c r="G8" s="2"/>
      <c r="H8" s="2"/>
      <c r="I8" s="2"/>
      <c r="J8" s="2"/>
      <c r="K8" s="2"/>
    </row>
    <row r="9" spans="1:12" x14ac:dyDescent="0.15">
      <c r="A9" s="4"/>
      <c r="B9" s="40" t="s">
        <v>85</v>
      </c>
      <c r="C9" s="60">
        <v>3.3000000000000002E-2</v>
      </c>
      <c r="D9" s="2"/>
      <c r="E9" s="42" t="s">
        <v>101</v>
      </c>
      <c r="F9" s="2"/>
      <c r="G9" s="2"/>
      <c r="H9" s="2"/>
      <c r="I9" s="2"/>
      <c r="J9" s="2"/>
      <c r="K9" s="2"/>
    </row>
    <row r="10" spans="1:12" x14ac:dyDescent="0.15">
      <c r="A10" s="4"/>
      <c r="B10" s="40" t="s">
        <v>32</v>
      </c>
      <c r="C10" s="89">
        <v>0</v>
      </c>
      <c r="D10" s="2"/>
      <c r="E10" s="145" t="s">
        <v>217</v>
      </c>
      <c r="F10" s="2"/>
      <c r="G10" s="2"/>
      <c r="H10" s="2"/>
      <c r="I10" s="2"/>
      <c r="J10" s="2"/>
      <c r="K10" s="2"/>
    </row>
    <row r="11" spans="1:12" x14ac:dyDescent="0.15">
      <c r="A11" s="4"/>
      <c r="B11" s="40" t="s">
        <v>31</v>
      </c>
      <c r="C11" s="89">
        <v>0</v>
      </c>
      <c r="D11" s="2"/>
      <c r="E11" s="145" t="s">
        <v>186</v>
      </c>
      <c r="F11" s="2"/>
      <c r="G11" s="2"/>
      <c r="H11" s="2"/>
      <c r="I11" s="2"/>
      <c r="J11" s="2"/>
      <c r="K11" s="2"/>
    </row>
    <row r="12" spans="1:12" x14ac:dyDescent="0.15">
      <c r="A12" s="4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 x14ac:dyDescent="0.15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 x14ac:dyDescent="0.15">
      <c r="A14" s="4"/>
      <c r="B14" s="4"/>
      <c r="C14" s="4"/>
      <c r="D14" s="4"/>
      <c r="E14" s="4"/>
      <c r="F14" s="4"/>
      <c r="G14" s="4"/>
      <c r="H14" s="2"/>
      <c r="I14" s="2"/>
      <c r="J14" s="2"/>
      <c r="K14" s="2"/>
    </row>
    <row r="15" spans="1:12" x14ac:dyDescent="0.15">
      <c r="A15" s="4"/>
      <c r="B15" s="4"/>
      <c r="C15" s="4"/>
      <c r="D15" s="4"/>
      <c r="F15" s="4"/>
      <c r="G15" s="4"/>
      <c r="H15" s="4"/>
      <c r="I15" s="4"/>
      <c r="J15" s="4"/>
      <c r="K15" s="4"/>
    </row>
    <row r="16" spans="1:12" x14ac:dyDescent="0.15">
      <c r="A16" s="4"/>
      <c r="B16" s="6"/>
      <c r="D16" s="182" t="s">
        <v>19</v>
      </c>
      <c r="E16" s="183"/>
      <c r="F16" s="4"/>
      <c r="G16" s="4"/>
      <c r="H16" s="4"/>
      <c r="I16" s="4"/>
      <c r="J16" s="4"/>
      <c r="K16" s="4"/>
    </row>
    <row r="17" spans="1:12" ht="36.75" customHeight="1" x14ac:dyDescent="0.2">
      <c r="A17" s="4"/>
      <c r="B17" s="7" t="s">
        <v>54</v>
      </c>
      <c r="C17" s="82" t="s">
        <v>1</v>
      </c>
      <c r="D17" s="32" t="s">
        <v>24</v>
      </c>
      <c r="E17" s="32" t="s">
        <v>26</v>
      </c>
      <c r="F17" s="32" t="s">
        <v>20</v>
      </c>
      <c r="G17" s="4"/>
      <c r="H17" s="4"/>
      <c r="I17" s="4"/>
      <c r="J17" s="4"/>
      <c r="K17" s="4"/>
    </row>
    <row r="18" spans="1:12" x14ac:dyDescent="0.15">
      <c r="A18" s="4"/>
      <c r="B18" s="1" t="s">
        <v>9</v>
      </c>
      <c r="C18" s="57">
        <v>0</v>
      </c>
      <c r="D18" s="31">
        <v>0</v>
      </c>
      <c r="E18" s="31">
        <v>0</v>
      </c>
      <c r="F18" s="58">
        <f>C18/141*(3*D18+E18)*(1+$C$6)</f>
        <v>0</v>
      </c>
      <c r="G18" s="4"/>
      <c r="H18" s="4"/>
      <c r="I18" s="4"/>
      <c r="J18" s="4"/>
      <c r="K18" s="4"/>
    </row>
    <row r="19" spans="1:12" x14ac:dyDescent="0.15">
      <c r="A19" s="4"/>
      <c r="B19" s="1" t="s">
        <v>50</v>
      </c>
      <c r="C19" s="57">
        <v>0</v>
      </c>
      <c r="D19" s="31">
        <v>0</v>
      </c>
      <c r="E19" s="31">
        <v>0</v>
      </c>
      <c r="F19" s="58">
        <f>C19/141*(3*D19+E19)*(1+$C$6)</f>
        <v>0</v>
      </c>
      <c r="G19" s="4"/>
      <c r="H19" s="18"/>
      <c r="I19" s="4"/>
      <c r="J19" s="4"/>
      <c r="K19" s="4"/>
    </row>
    <row r="20" spans="1:12" x14ac:dyDescent="0.15">
      <c r="A20" s="4"/>
      <c r="B20" s="1" t="s">
        <v>51</v>
      </c>
      <c r="C20" s="57">
        <v>0</v>
      </c>
      <c r="D20" s="31">
        <v>0</v>
      </c>
      <c r="E20" s="31">
        <v>0</v>
      </c>
      <c r="F20" s="58">
        <f>C20/141*(3*D20+E20)*(1+$C$6)</f>
        <v>0</v>
      </c>
      <c r="G20" s="4"/>
      <c r="H20" s="98"/>
      <c r="I20" s="98"/>
      <c r="J20" s="98"/>
      <c r="K20" s="98"/>
      <c r="L20" s="72"/>
    </row>
    <row r="21" spans="1:12" x14ac:dyDescent="0.15">
      <c r="A21" s="4"/>
      <c r="B21" s="1" t="s">
        <v>74</v>
      </c>
      <c r="C21" s="57">
        <v>0</v>
      </c>
      <c r="D21" s="31">
        <v>0</v>
      </c>
      <c r="E21" s="31">
        <v>0</v>
      </c>
      <c r="F21" s="58">
        <f t="shared" ref="F21:F23" si="0">C21/141*(3*D21+E21)*(1+$C$6)</f>
        <v>0</v>
      </c>
      <c r="G21" s="4"/>
      <c r="H21" s="98"/>
      <c r="I21" s="98"/>
      <c r="J21" s="98"/>
      <c r="K21" s="98"/>
      <c r="L21" s="72"/>
    </row>
    <row r="22" spans="1:12" x14ac:dyDescent="0.15">
      <c r="A22" s="4"/>
      <c r="B22" s="1" t="s">
        <v>75</v>
      </c>
      <c r="C22" s="57">
        <v>0</v>
      </c>
      <c r="D22" s="31">
        <v>0</v>
      </c>
      <c r="E22" s="31">
        <v>0</v>
      </c>
      <c r="F22" s="58">
        <f t="shared" si="0"/>
        <v>0</v>
      </c>
      <c r="G22" s="4"/>
      <c r="H22" s="98"/>
      <c r="I22" s="98"/>
      <c r="J22" s="98"/>
      <c r="K22" s="98"/>
      <c r="L22" s="72"/>
    </row>
    <row r="23" spans="1:12" x14ac:dyDescent="0.15">
      <c r="A23" s="4"/>
      <c r="B23" s="1" t="s">
        <v>76</v>
      </c>
      <c r="C23" s="57">
        <v>0</v>
      </c>
      <c r="D23" s="31">
        <v>0</v>
      </c>
      <c r="E23" s="31">
        <v>0</v>
      </c>
      <c r="F23" s="58">
        <f t="shared" si="0"/>
        <v>0</v>
      </c>
      <c r="G23" s="4"/>
      <c r="H23" s="98"/>
      <c r="I23" s="98"/>
      <c r="J23" s="98"/>
      <c r="K23" s="98"/>
      <c r="L23" s="72"/>
    </row>
    <row r="24" spans="1:12" ht="12.75" customHeight="1" x14ac:dyDescent="0.15">
      <c r="A24" s="4"/>
      <c r="B24" s="6" t="s">
        <v>38</v>
      </c>
      <c r="C24" s="36"/>
      <c r="D24" s="36"/>
      <c r="E24" s="36"/>
      <c r="F24" s="51">
        <f>SUM(F18:F23)</f>
        <v>0</v>
      </c>
      <c r="G24" s="4"/>
      <c r="H24" s="98"/>
      <c r="I24" s="98"/>
      <c r="J24" s="98"/>
      <c r="K24" s="98"/>
      <c r="L24" s="72"/>
    </row>
    <row r="25" spans="1:12" ht="12.75" customHeight="1" x14ac:dyDescent="0.15">
      <c r="A25" s="4"/>
      <c r="B25" s="6"/>
      <c r="C25" s="36"/>
      <c r="D25" s="36"/>
      <c r="E25" s="36"/>
      <c r="F25" s="28"/>
      <c r="G25" s="28"/>
      <c r="H25" s="98"/>
      <c r="I25" s="98"/>
      <c r="J25" s="98"/>
      <c r="K25" s="98"/>
      <c r="L25" s="72"/>
    </row>
    <row r="26" spans="1:12" ht="12.75" customHeight="1" x14ac:dyDescent="0.15">
      <c r="A26" s="4"/>
      <c r="B26" s="6"/>
      <c r="C26" s="36"/>
      <c r="D26" s="36"/>
      <c r="E26" s="36"/>
      <c r="F26" s="28"/>
      <c r="G26" s="28"/>
      <c r="H26" s="98"/>
      <c r="I26" s="98"/>
      <c r="J26" s="98"/>
      <c r="K26" s="98"/>
      <c r="L26" s="72"/>
    </row>
    <row r="27" spans="1:12" ht="12.75" customHeight="1" x14ac:dyDescent="0.15">
      <c r="A27" s="4"/>
      <c r="B27" s="6"/>
      <c r="C27" s="36"/>
      <c r="D27" s="36"/>
      <c r="E27" s="36"/>
      <c r="F27" s="28"/>
      <c r="G27" s="28"/>
      <c r="H27" s="98"/>
      <c r="I27" s="98"/>
      <c r="J27" s="98"/>
      <c r="K27" s="98"/>
      <c r="L27" s="72"/>
    </row>
    <row r="28" spans="1:12" ht="12.75" customHeight="1" x14ac:dyDescent="0.15">
      <c r="A28" s="4"/>
      <c r="B28" s="6"/>
      <c r="C28" s="36"/>
      <c r="D28" s="36"/>
      <c r="E28" s="36"/>
      <c r="F28" s="28"/>
      <c r="G28" s="28"/>
      <c r="H28" s="98"/>
      <c r="I28" s="98"/>
      <c r="J28" s="98"/>
      <c r="K28" s="98"/>
      <c r="L28" s="72"/>
    </row>
    <row r="29" spans="1:12" ht="12.75" customHeight="1" x14ac:dyDescent="0.15">
      <c r="A29" s="4"/>
      <c r="B29" s="49" t="s">
        <v>42</v>
      </c>
      <c r="C29" s="6"/>
      <c r="D29" s="6"/>
      <c r="E29" s="70"/>
      <c r="F29" s="11"/>
      <c r="G29" s="28"/>
      <c r="H29" s="98"/>
      <c r="I29" s="98"/>
      <c r="J29" s="98"/>
      <c r="K29" s="98"/>
      <c r="L29" s="72"/>
    </row>
    <row r="30" spans="1:12" ht="12.75" customHeight="1" x14ac:dyDescent="0.15">
      <c r="A30" s="4"/>
      <c r="B30" s="40" t="s">
        <v>36</v>
      </c>
      <c r="C30" s="4"/>
      <c r="D30" s="4"/>
      <c r="E30" s="4"/>
      <c r="F30" s="62">
        <f>F$24*C$7</f>
        <v>0</v>
      </c>
      <c r="G30" s="28"/>
      <c r="H30" s="98"/>
      <c r="I30" s="98"/>
      <c r="J30" s="98"/>
      <c r="K30" s="98"/>
      <c r="L30" s="72"/>
    </row>
    <row r="31" spans="1:12" ht="12.75" customHeight="1" x14ac:dyDescent="0.15">
      <c r="A31" s="4"/>
      <c r="B31" s="40" t="s">
        <v>37</v>
      </c>
      <c r="C31" s="4"/>
      <c r="D31" s="4"/>
      <c r="E31" s="4"/>
      <c r="F31" s="62">
        <f>F$24*C$8</f>
        <v>0</v>
      </c>
      <c r="G31" s="28"/>
      <c r="H31" s="98"/>
      <c r="I31" s="98"/>
      <c r="J31" s="98"/>
      <c r="K31" s="98"/>
      <c r="L31" s="72"/>
    </row>
    <row r="32" spans="1:12" ht="12.75" customHeight="1" x14ac:dyDescent="0.15">
      <c r="A32" s="4"/>
      <c r="B32" s="40" t="s">
        <v>85</v>
      </c>
      <c r="C32" s="4"/>
      <c r="D32" s="4"/>
      <c r="E32" s="4"/>
      <c r="F32" s="62">
        <f>F$24*C$9</f>
        <v>0</v>
      </c>
      <c r="G32" s="28"/>
      <c r="H32" s="98"/>
      <c r="I32" s="98"/>
      <c r="J32" s="98"/>
      <c r="K32" s="98"/>
      <c r="L32" s="72"/>
    </row>
    <row r="33" spans="1:12" ht="12.75" customHeight="1" x14ac:dyDescent="0.15">
      <c r="A33" s="4"/>
      <c r="B33" s="40" t="s">
        <v>32</v>
      </c>
      <c r="C33" s="4"/>
      <c r="D33" s="4"/>
      <c r="E33" s="4"/>
      <c r="F33" s="62">
        <f>F$24*C$10</f>
        <v>0</v>
      </c>
      <c r="G33" s="28"/>
      <c r="H33" s="98"/>
      <c r="I33" s="98"/>
      <c r="J33" s="98"/>
      <c r="K33" s="98"/>
      <c r="L33" s="72"/>
    </row>
    <row r="34" spans="1:12" ht="12.75" customHeight="1" x14ac:dyDescent="0.15">
      <c r="A34" s="4"/>
      <c r="B34" s="40" t="s">
        <v>31</v>
      </c>
      <c r="C34" s="4"/>
      <c r="D34" s="4"/>
      <c r="E34" s="4"/>
      <c r="F34" s="62">
        <f>F$24*C$11</f>
        <v>0</v>
      </c>
      <c r="G34" s="28"/>
      <c r="H34" s="98"/>
      <c r="I34" s="98"/>
      <c r="J34" s="98"/>
      <c r="K34" s="98"/>
      <c r="L34" s="72"/>
    </row>
    <row r="35" spans="1:12" ht="12.75" customHeight="1" x14ac:dyDescent="0.15">
      <c r="A35" s="4"/>
      <c r="B35" s="18"/>
      <c r="C35" s="4"/>
      <c r="D35" s="4"/>
      <c r="E35" s="4"/>
      <c r="F35" s="35"/>
      <c r="G35" s="28"/>
      <c r="H35" s="28"/>
      <c r="I35" s="28"/>
      <c r="J35" s="28"/>
      <c r="K35" s="28"/>
    </row>
    <row r="36" spans="1:12" ht="12.75" customHeight="1" x14ac:dyDescent="0.15">
      <c r="A36" s="4"/>
      <c r="B36" s="18"/>
      <c r="C36" s="4"/>
      <c r="D36" s="4"/>
      <c r="E36" s="4"/>
      <c r="F36" s="35"/>
      <c r="G36" s="28"/>
      <c r="H36" s="28"/>
      <c r="I36" s="28"/>
      <c r="J36" s="28"/>
      <c r="K36" s="28"/>
    </row>
    <row r="37" spans="1:12" ht="12.75" customHeight="1" x14ac:dyDescent="0.15">
      <c r="A37" s="4"/>
      <c r="B37" s="52" t="s">
        <v>44</v>
      </c>
      <c r="C37" s="53"/>
      <c r="D37" s="53"/>
      <c r="E37" s="53"/>
      <c r="F37" s="54">
        <f>SUM(F30:F34)+F24</f>
        <v>0</v>
      </c>
      <c r="G37" s="28"/>
      <c r="H37" s="28"/>
      <c r="I37" s="28"/>
      <c r="J37" s="28"/>
      <c r="K37" s="28"/>
    </row>
    <row r="38" spans="1:12" ht="12.75" customHeight="1" x14ac:dyDescent="0.15">
      <c r="A38" s="4"/>
      <c r="B38" s="6"/>
      <c r="C38" s="36"/>
      <c r="D38" s="36"/>
      <c r="E38" s="36"/>
      <c r="F38" s="28"/>
      <c r="G38" s="28"/>
      <c r="H38" s="28"/>
      <c r="I38" s="28"/>
      <c r="J38" s="28"/>
      <c r="K38" s="28"/>
    </row>
    <row r="39" spans="1:12" ht="12.75" customHeight="1" x14ac:dyDescent="0.15">
      <c r="A39" s="4"/>
      <c r="B39" s="6"/>
      <c r="C39" s="36"/>
      <c r="D39" s="36"/>
      <c r="E39" s="36"/>
      <c r="F39" s="28"/>
      <c r="G39" s="28"/>
      <c r="H39" s="28"/>
      <c r="I39" s="28"/>
      <c r="J39" s="28"/>
      <c r="K39" s="28"/>
    </row>
    <row r="40" spans="1:12" ht="12.75" customHeight="1" x14ac:dyDescent="0.15">
      <c r="A40" s="4"/>
      <c r="B40" s="6"/>
      <c r="C40" s="4"/>
      <c r="D40" s="4"/>
      <c r="E40" s="4"/>
      <c r="F40" s="11"/>
      <c r="G40" s="4"/>
      <c r="H40" s="2"/>
      <c r="I40" s="2"/>
      <c r="J40" s="2"/>
      <c r="K40" s="2"/>
    </row>
    <row r="41" spans="1:12" ht="21" customHeight="1" x14ac:dyDescent="0.2">
      <c r="A41" s="4"/>
      <c r="B41" s="20" t="s">
        <v>21</v>
      </c>
      <c r="C41" s="4"/>
      <c r="D41" s="4"/>
      <c r="E41" s="4"/>
      <c r="F41" s="11"/>
      <c r="G41" s="4"/>
      <c r="H41" s="2"/>
      <c r="I41" s="2"/>
      <c r="J41" s="2"/>
      <c r="K41" s="2"/>
    </row>
    <row r="42" spans="1:12" ht="12.75" customHeight="1" x14ac:dyDescent="0.15">
      <c r="A42" s="4"/>
      <c r="B42" s="18" t="s">
        <v>22</v>
      </c>
      <c r="C42" s="4"/>
      <c r="D42" s="4"/>
      <c r="E42" s="4"/>
      <c r="F42" s="11"/>
      <c r="G42" s="4"/>
      <c r="H42" s="2"/>
      <c r="I42" s="2"/>
      <c r="J42" s="2"/>
      <c r="K42" s="2"/>
    </row>
    <row r="43" spans="1:12" ht="20.25" customHeight="1" x14ac:dyDescent="0.2">
      <c r="A43" s="4"/>
      <c r="B43" s="20" t="s">
        <v>25</v>
      </c>
      <c r="C43" s="4"/>
      <c r="D43" s="4"/>
      <c r="E43" s="4"/>
      <c r="F43" s="11"/>
      <c r="G43" s="4"/>
      <c r="H43" s="2"/>
      <c r="I43" s="2"/>
      <c r="J43" s="2"/>
      <c r="K43" s="2"/>
    </row>
    <row r="44" spans="1:12" ht="12.75" customHeight="1" x14ac:dyDescent="0.15">
      <c r="A44" s="4"/>
      <c r="B44" s="18" t="s">
        <v>23</v>
      </c>
      <c r="C44" s="4"/>
      <c r="D44" s="4"/>
      <c r="E44" s="4"/>
      <c r="F44" s="11"/>
      <c r="G44" s="4"/>
      <c r="H44" s="2"/>
      <c r="I44" s="2"/>
      <c r="J44" s="2"/>
      <c r="K44" s="2"/>
    </row>
    <row r="45" spans="1:12" ht="12.75" customHeight="1" x14ac:dyDescent="0.15">
      <c r="A45" s="4"/>
      <c r="B45" s="18"/>
      <c r="C45" s="4"/>
      <c r="D45" s="4"/>
      <c r="E45" s="4"/>
      <c r="F45" s="11"/>
      <c r="G45" s="4"/>
      <c r="H45" s="2"/>
      <c r="I45" s="2"/>
      <c r="J45" s="2"/>
      <c r="K45" s="2"/>
    </row>
    <row r="46" spans="1:12" ht="12.75" customHeight="1" x14ac:dyDescent="0.15">
      <c r="A46" s="4"/>
      <c r="B46" s="18"/>
      <c r="C46" s="4"/>
      <c r="D46" s="4"/>
      <c r="E46" s="4"/>
      <c r="F46" s="11"/>
      <c r="G46" s="4"/>
      <c r="H46" s="2"/>
      <c r="I46" s="2"/>
      <c r="J46" s="2"/>
      <c r="K46" s="2"/>
    </row>
    <row r="47" spans="1:12" x14ac:dyDescent="0.15">
      <c r="A47" s="4"/>
      <c r="B47" s="6"/>
      <c r="C47" s="4"/>
      <c r="D47" s="4"/>
      <c r="E47" s="4"/>
      <c r="F47" s="46"/>
      <c r="G47" s="4"/>
      <c r="H47" s="2"/>
      <c r="I47" s="2"/>
      <c r="J47" s="2"/>
      <c r="K47" s="2"/>
    </row>
    <row r="48" spans="1:12" x14ac:dyDescent="0.15">
      <c r="A48" s="4"/>
      <c r="B48" s="6"/>
      <c r="C48" s="4"/>
      <c r="D48" s="4"/>
      <c r="E48" s="4"/>
      <c r="F48" s="46"/>
      <c r="G48" s="4"/>
      <c r="H48" s="2"/>
      <c r="I48" s="2"/>
      <c r="J48" s="2"/>
      <c r="K48" s="2"/>
    </row>
    <row r="49" spans="1:11" x14ac:dyDescent="0.15">
      <c r="A49" s="4"/>
      <c r="B49" s="7" t="s">
        <v>6</v>
      </c>
      <c r="C49" s="8"/>
      <c r="D49" s="8"/>
      <c r="F49" s="82" t="s">
        <v>28</v>
      </c>
      <c r="G49" s="4"/>
      <c r="H49" s="2"/>
      <c r="I49" s="2"/>
      <c r="J49" s="2"/>
      <c r="K49" s="2"/>
    </row>
    <row r="50" spans="1:11" x14ac:dyDescent="0.15">
      <c r="A50" s="4"/>
      <c r="B50" s="47" t="s">
        <v>30</v>
      </c>
      <c r="C50" s="4"/>
      <c r="D50" s="4"/>
      <c r="F50" s="146"/>
      <c r="G50" s="4"/>
      <c r="H50" s="2"/>
      <c r="I50" s="2"/>
      <c r="J50" s="2"/>
      <c r="K50" s="2"/>
    </row>
    <row r="51" spans="1:11" x14ac:dyDescent="0.15">
      <c r="A51" s="4"/>
      <c r="B51" s="61" t="s">
        <v>45</v>
      </c>
      <c r="C51" s="68"/>
      <c r="D51" s="68"/>
      <c r="E51" s="65"/>
      <c r="F51" s="57">
        <v>0</v>
      </c>
      <c r="G51" s="4"/>
      <c r="H51" s="2"/>
      <c r="I51" s="2"/>
      <c r="J51" s="2"/>
      <c r="K51" s="2"/>
    </row>
    <row r="52" spans="1:11" x14ac:dyDescent="0.15">
      <c r="A52" s="4"/>
      <c r="B52" s="68" t="s">
        <v>16</v>
      </c>
      <c r="C52" s="68"/>
      <c r="D52" s="68"/>
      <c r="E52" s="65"/>
      <c r="F52" s="57">
        <v>0</v>
      </c>
      <c r="G52" s="4"/>
      <c r="H52" s="2"/>
      <c r="I52" s="2"/>
      <c r="J52" s="2"/>
      <c r="K52" s="2"/>
    </row>
    <row r="53" spans="1:11" x14ac:dyDescent="0.15">
      <c r="A53" s="4"/>
      <c r="B53" s="68" t="s">
        <v>15</v>
      </c>
      <c r="C53" s="68"/>
      <c r="D53" s="68"/>
      <c r="E53" s="65"/>
      <c r="F53" s="57">
        <v>0</v>
      </c>
      <c r="G53" s="4"/>
      <c r="H53" s="2"/>
      <c r="I53" s="2"/>
      <c r="J53" s="2"/>
      <c r="K53" s="2"/>
    </row>
    <row r="54" spans="1:11" x14ac:dyDescent="0.15">
      <c r="A54" s="4"/>
      <c r="B54" s="68" t="s">
        <v>4</v>
      </c>
      <c r="C54" s="68"/>
      <c r="D54" s="68"/>
      <c r="E54" s="65"/>
      <c r="F54" s="57">
        <v>0</v>
      </c>
      <c r="G54" s="4"/>
      <c r="H54" s="2"/>
      <c r="I54" s="2"/>
      <c r="J54" s="2"/>
      <c r="K54" s="2"/>
    </row>
    <row r="55" spans="1:11" x14ac:dyDescent="0.15">
      <c r="A55" s="4"/>
      <c r="B55" s="68" t="s">
        <v>3</v>
      </c>
      <c r="C55" s="68"/>
      <c r="D55" s="68"/>
      <c r="E55" s="65"/>
      <c r="F55" s="57">
        <v>0</v>
      </c>
      <c r="G55" s="4"/>
      <c r="H55" s="2"/>
      <c r="I55" s="2"/>
      <c r="J55" s="2"/>
      <c r="K55" s="2"/>
    </row>
    <row r="56" spans="1:11" x14ac:dyDescent="0.15">
      <c r="A56" s="4"/>
      <c r="B56" s="68" t="s">
        <v>5</v>
      </c>
      <c r="C56" s="68"/>
      <c r="D56" s="68"/>
      <c r="E56" s="65"/>
      <c r="F56" s="57">
        <v>0</v>
      </c>
      <c r="G56" s="4"/>
      <c r="H56" s="2"/>
      <c r="I56" s="2"/>
      <c r="J56" s="2"/>
      <c r="K56" s="2"/>
    </row>
    <row r="57" spans="1:11" x14ac:dyDescent="0.15">
      <c r="A57" s="4"/>
      <c r="B57" s="61"/>
      <c r="C57" s="68"/>
      <c r="D57" s="68"/>
      <c r="E57" s="65"/>
      <c r="F57" s="57"/>
      <c r="G57" s="4"/>
      <c r="H57" s="2"/>
      <c r="I57" s="2"/>
      <c r="J57" s="2"/>
      <c r="K57" s="2"/>
    </row>
    <row r="58" spans="1:11" x14ac:dyDescent="0.15">
      <c r="A58" s="4"/>
      <c r="B58" s="68"/>
      <c r="C58" s="68"/>
      <c r="D58" s="68"/>
      <c r="E58" s="65"/>
      <c r="F58" s="57"/>
      <c r="G58" s="4"/>
      <c r="H58" s="2"/>
      <c r="I58" s="2"/>
      <c r="J58" s="2"/>
      <c r="K58" s="2"/>
    </row>
    <row r="59" spans="1:11" x14ac:dyDescent="0.15">
      <c r="A59" s="4"/>
      <c r="B59" s="68"/>
      <c r="C59" s="68"/>
      <c r="D59" s="68"/>
      <c r="E59" s="65"/>
      <c r="F59" s="57"/>
      <c r="G59" s="4"/>
      <c r="H59" s="2"/>
      <c r="I59" s="2"/>
      <c r="J59" s="2"/>
      <c r="K59" s="2"/>
    </row>
    <row r="60" spans="1:11" x14ac:dyDescent="0.15">
      <c r="A60" s="4"/>
      <c r="B60" s="68"/>
      <c r="C60" s="68"/>
      <c r="D60" s="68"/>
      <c r="E60" s="65"/>
      <c r="F60" s="31"/>
      <c r="G60" s="4"/>
      <c r="H60" s="2"/>
      <c r="I60" s="2"/>
      <c r="J60" s="2"/>
      <c r="K60" s="2"/>
    </row>
    <row r="61" spans="1:11" x14ac:dyDescent="0.15">
      <c r="A61" s="4"/>
      <c r="B61" s="68"/>
      <c r="C61" s="68"/>
      <c r="D61" s="68"/>
      <c r="E61" s="65"/>
      <c r="F61" s="31"/>
      <c r="G61" s="4"/>
      <c r="H61" s="2"/>
      <c r="I61" s="2"/>
      <c r="J61" s="2"/>
      <c r="K61" s="2"/>
    </row>
    <row r="62" spans="1:11" x14ac:dyDescent="0.15">
      <c r="A62" s="4"/>
      <c r="B62" s="6" t="s">
        <v>10</v>
      </c>
      <c r="C62" s="4"/>
      <c r="D62" s="4"/>
      <c r="E62" s="4"/>
      <c r="F62" s="51">
        <f>SUM(F51:F61)</f>
        <v>0</v>
      </c>
      <c r="G62" s="4"/>
      <c r="H62" s="2"/>
      <c r="I62" s="2"/>
      <c r="J62" s="2"/>
      <c r="K62" s="2"/>
    </row>
    <row r="63" spans="1:11" x14ac:dyDescent="0.15">
      <c r="A63" s="4"/>
      <c r="B63" s="6"/>
      <c r="C63" s="4"/>
      <c r="D63" s="4"/>
      <c r="E63" s="4"/>
      <c r="F63" s="45"/>
      <c r="G63" s="4"/>
      <c r="H63" s="2"/>
      <c r="I63" s="2"/>
      <c r="J63" s="2"/>
      <c r="K63" s="2"/>
    </row>
    <row r="64" spans="1:11" x14ac:dyDescent="0.15">
      <c r="A64" s="4"/>
      <c r="B64" s="6"/>
      <c r="C64" s="4"/>
      <c r="D64" s="4"/>
      <c r="E64" s="4"/>
      <c r="F64" s="28"/>
      <c r="G64" s="4"/>
      <c r="H64" s="2"/>
      <c r="I64" s="2"/>
      <c r="J64" s="2"/>
      <c r="K64" s="2"/>
    </row>
    <row r="65" spans="1:11" ht="18" x14ac:dyDescent="0.2">
      <c r="A65" s="4"/>
      <c r="B65" s="20"/>
      <c r="C65" s="4"/>
      <c r="D65" s="12"/>
      <c r="E65" s="12"/>
      <c r="F65" s="35"/>
      <c r="G65" s="4"/>
      <c r="H65" s="2"/>
      <c r="I65" s="2"/>
      <c r="J65" s="2"/>
      <c r="K65" s="2"/>
    </row>
    <row r="66" spans="1:11" x14ac:dyDescent="0.15">
      <c r="A66" s="4"/>
      <c r="B66" s="4"/>
      <c r="C66" s="4"/>
      <c r="D66" s="12"/>
      <c r="E66" s="12"/>
      <c r="F66" s="35"/>
      <c r="G66" s="4"/>
      <c r="H66" s="2"/>
      <c r="I66" s="2"/>
      <c r="J66" s="2"/>
      <c r="K66" s="2"/>
    </row>
    <row r="67" spans="1:11" x14ac:dyDescent="0.15">
      <c r="A67" s="4"/>
      <c r="B67" s="4"/>
      <c r="C67" s="4"/>
      <c r="D67" s="12"/>
      <c r="E67" s="12"/>
      <c r="F67" s="35"/>
      <c r="G67" s="4"/>
      <c r="H67" s="2"/>
      <c r="I67" s="2"/>
      <c r="J67" s="2"/>
      <c r="K67" s="2"/>
    </row>
    <row r="68" spans="1:11" ht="16" x14ac:dyDescent="0.2">
      <c r="A68" s="4"/>
      <c r="B68" s="9" t="s">
        <v>7</v>
      </c>
      <c r="C68" s="14"/>
      <c r="D68" s="15"/>
      <c r="E68" s="15"/>
      <c r="F68" s="50">
        <f>F62+F37</f>
        <v>0</v>
      </c>
      <c r="G68" s="4"/>
      <c r="H68" s="2"/>
      <c r="I68" s="2"/>
      <c r="J68" s="2"/>
      <c r="K68" s="2"/>
    </row>
    <row r="69" spans="1:11" ht="16" x14ac:dyDescent="0.2">
      <c r="A69" s="65"/>
      <c r="B69" s="16"/>
      <c r="C69" s="4"/>
      <c r="D69" s="12"/>
      <c r="E69" s="12"/>
      <c r="F69" s="17"/>
      <c r="G69" s="4"/>
      <c r="H69" s="2"/>
      <c r="I69" s="2"/>
      <c r="J69" s="2"/>
      <c r="K69" s="2"/>
    </row>
    <row r="70" spans="1:11" x14ac:dyDescent="0.15">
      <c r="H70" s="2"/>
      <c r="I70" s="2"/>
      <c r="J70" s="2"/>
      <c r="K70" s="2"/>
    </row>
  </sheetData>
  <sheetProtection selectLockedCells="1"/>
  <mergeCells count="2">
    <mergeCell ref="C3:E3"/>
    <mergeCell ref="D16:E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7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A3"/>
  </sheetPr>
  <dimension ref="B1:S85"/>
  <sheetViews>
    <sheetView showGridLines="0" zoomScaleNormal="100" workbookViewId="0">
      <pane ySplit="12" topLeftCell="A13" activePane="bottomLeft" state="frozen"/>
      <selection pane="bottomLeft" activeCell="V14" sqref="V14"/>
    </sheetView>
  </sheetViews>
  <sheetFormatPr baseColWidth="10" defaultColWidth="9.1640625" defaultRowHeight="13" x14ac:dyDescent="0.15"/>
  <cols>
    <col min="1" max="1" width="3.5" customWidth="1"/>
    <col min="2" max="2" width="37.6640625" customWidth="1"/>
    <col min="3" max="4" width="8.6640625" customWidth="1"/>
    <col min="5" max="5" width="9" customWidth="1"/>
    <col min="6" max="7" width="8.6640625" customWidth="1"/>
    <col min="8" max="9" width="14.5" customWidth="1"/>
    <col min="10" max="10" width="22.5" customWidth="1"/>
    <col min="11" max="14" width="8.6640625" customWidth="1"/>
    <col min="15" max="15" width="45" customWidth="1"/>
    <col min="16" max="16" width="9.1640625" hidden="1" customWidth="1"/>
    <col min="17" max="17" width="9.1640625" customWidth="1"/>
    <col min="19" max="19" width="9.5" bestFit="1" customWidth="1"/>
  </cols>
  <sheetData>
    <row r="1" spans="2:16" ht="12" customHeight="1" x14ac:dyDescent="0.15"/>
    <row r="2" spans="2:16" ht="16" x14ac:dyDescent="0.2">
      <c r="B2" s="119" t="s">
        <v>105</v>
      </c>
      <c r="C2" s="190" t="s">
        <v>199</v>
      </c>
      <c r="D2" s="191"/>
      <c r="E2" s="191"/>
      <c r="F2" s="191"/>
      <c r="K2" s="23" t="s">
        <v>218</v>
      </c>
      <c r="M2" s="120"/>
      <c r="O2" s="159" t="s">
        <v>211</v>
      </c>
    </row>
    <row r="3" spans="2:16" ht="12.75" customHeight="1" x14ac:dyDescent="0.2">
      <c r="B3" s="121"/>
      <c r="M3" s="122"/>
    </row>
    <row r="4" spans="2:16" ht="12.75" customHeight="1" x14ac:dyDescent="0.15">
      <c r="B4" s="123" t="s">
        <v>200</v>
      </c>
      <c r="C4" s="192">
        <v>0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2:16" ht="12.75" customHeight="1" x14ac:dyDescent="0.15">
      <c r="B5" s="123" t="s">
        <v>201</v>
      </c>
      <c r="C5" s="193" t="s">
        <v>212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</row>
    <row r="6" spans="2:16" ht="12.75" customHeight="1" x14ac:dyDescent="0.15">
      <c r="B6" s="124" t="s">
        <v>202</v>
      </c>
      <c r="C6" s="192">
        <v>0</v>
      </c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</row>
    <row r="7" spans="2:16" ht="12.75" customHeight="1" x14ac:dyDescent="0.15">
      <c r="B7" s="124"/>
      <c r="C7" s="194" t="s">
        <v>203</v>
      </c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</row>
    <row r="8" spans="2:16" ht="12.75" customHeight="1" x14ac:dyDescent="0.2">
      <c r="B8" s="121"/>
      <c r="M8" s="23" t="s">
        <v>219</v>
      </c>
    </row>
    <row r="9" spans="2:16" ht="39" customHeight="1" x14ac:dyDescent="0.15">
      <c r="B9" s="188" t="s">
        <v>204</v>
      </c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</row>
    <row r="10" spans="2:16" ht="12.75" customHeight="1" x14ac:dyDescent="0.15">
      <c r="B10" s="125"/>
      <c r="M10" s="122"/>
    </row>
    <row r="11" spans="2:16" ht="12.75" customHeight="1" x14ac:dyDescent="0.15">
      <c r="B11" s="195" t="s">
        <v>106</v>
      </c>
      <c r="C11" s="197" t="s">
        <v>107</v>
      </c>
      <c r="D11" s="197" t="s">
        <v>12</v>
      </c>
      <c r="E11" s="199" t="s">
        <v>108</v>
      </c>
      <c r="F11" s="203" t="s">
        <v>109</v>
      </c>
      <c r="G11" s="204"/>
      <c r="H11" s="204"/>
      <c r="I11" s="204"/>
      <c r="J11" s="204"/>
      <c r="K11" s="204"/>
      <c r="L11" s="205"/>
      <c r="M11" s="203" t="s">
        <v>110</v>
      </c>
      <c r="N11" s="205"/>
      <c r="O11" s="201" t="s">
        <v>205</v>
      </c>
    </row>
    <row r="12" spans="2:16" ht="12.75" customHeight="1" x14ac:dyDescent="0.15">
      <c r="B12" s="196"/>
      <c r="C12" s="198"/>
      <c r="D12" s="198"/>
      <c r="E12" s="200"/>
      <c r="F12" s="126" t="s">
        <v>111</v>
      </c>
      <c r="G12" s="126" t="s">
        <v>207</v>
      </c>
      <c r="H12" s="174" t="s">
        <v>208</v>
      </c>
      <c r="I12" s="174" t="s">
        <v>209</v>
      </c>
      <c r="J12" s="126" t="s">
        <v>210</v>
      </c>
      <c r="K12" s="126"/>
      <c r="L12" s="127" t="s">
        <v>112</v>
      </c>
      <c r="M12" s="128" t="s">
        <v>111</v>
      </c>
      <c r="N12" s="128" t="s">
        <v>112</v>
      </c>
      <c r="O12" s="202"/>
      <c r="P12" s="129" t="s">
        <v>206</v>
      </c>
    </row>
    <row r="13" spans="2:16" ht="12.75" customHeight="1" x14ac:dyDescent="0.15">
      <c r="B13" s="160" t="s">
        <v>113</v>
      </c>
      <c r="C13" s="160">
        <v>135</v>
      </c>
      <c r="D13" s="161">
        <v>0.52949999999999997</v>
      </c>
      <c r="E13" s="130">
        <v>0.02</v>
      </c>
      <c r="F13" s="162">
        <v>0.54900148438541829</v>
      </c>
      <c r="G13" s="163">
        <v>0.156</v>
      </c>
      <c r="H13" s="163">
        <v>1.7999999999999999E-2</v>
      </c>
      <c r="I13" s="163">
        <v>3.3000000000000002E-2</v>
      </c>
      <c r="J13" s="175">
        <f>F13-G13-H13-I13</f>
        <v>0.34200148438541822</v>
      </c>
      <c r="K13" s="163"/>
      <c r="L13" s="163">
        <v>9.4299999999999995E-2</v>
      </c>
      <c r="M13" s="131"/>
      <c r="N13" s="132"/>
      <c r="O13" s="132"/>
      <c r="P13" t="str">
        <f>B13</f>
        <v>Akvatiska resurser</v>
      </c>
    </row>
    <row r="14" spans="2:16" x14ac:dyDescent="0.15">
      <c r="B14" s="164" t="s">
        <v>114</v>
      </c>
      <c r="C14" s="164">
        <v>712</v>
      </c>
      <c r="D14" s="165">
        <v>0.52949999999999997</v>
      </c>
      <c r="E14" s="133">
        <v>0.02</v>
      </c>
      <c r="F14" s="166">
        <v>0.41677889326155787</v>
      </c>
      <c r="G14" s="163">
        <v>0.156</v>
      </c>
      <c r="H14" s="163">
        <v>1.7999999999999999E-2</v>
      </c>
      <c r="I14" s="163">
        <v>3.3000000000000002E-2</v>
      </c>
      <c r="J14" s="175">
        <f t="shared" ref="J14:J55" si="0">F14-G14-H14-I14</f>
        <v>0.20977889326155791</v>
      </c>
      <c r="K14" s="167"/>
      <c r="L14" s="167">
        <v>0.12480000000000001</v>
      </c>
      <c r="M14" s="134"/>
      <c r="N14" s="135"/>
      <c r="O14" s="135"/>
      <c r="P14" t="str">
        <f t="shared" ref="P14:P55" si="1">B14</f>
        <v>Anatomi, fysiologi och biokemi</v>
      </c>
    </row>
    <row r="15" spans="2:16" x14ac:dyDescent="0.15">
      <c r="B15" s="168" t="s">
        <v>115</v>
      </c>
      <c r="C15" s="168">
        <v>71286</v>
      </c>
      <c r="D15" s="161">
        <v>0.52949999999999997</v>
      </c>
      <c r="E15" s="130">
        <v>0.02</v>
      </c>
      <c r="F15" s="162">
        <v>0.41677889326155787</v>
      </c>
      <c r="G15" s="163">
        <v>0.156</v>
      </c>
      <c r="H15" s="163">
        <v>1.7999999999999999E-2</v>
      </c>
      <c r="I15" s="163">
        <v>3.3000000000000002E-2</v>
      </c>
      <c r="J15" s="175">
        <f t="shared" si="0"/>
        <v>0.20977889326155791</v>
      </c>
      <c r="K15" s="163"/>
      <c r="L15" s="163">
        <v>0</v>
      </c>
      <c r="M15" s="134"/>
      <c r="N15" s="135"/>
      <c r="O15" s="135"/>
      <c r="P15" t="str">
        <f t="shared" si="1"/>
        <v>Anatomi, fysiologi och biokemi - Hippologi</v>
      </c>
    </row>
    <row r="16" spans="2:16" x14ac:dyDescent="0.15">
      <c r="B16" s="164" t="s">
        <v>116</v>
      </c>
      <c r="C16" s="164">
        <v>911</v>
      </c>
      <c r="D16" s="165">
        <v>0.52949999999999997</v>
      </c>
      <c r="E16" s="133">
        <v>0.02</v>
      </c>
      <c r="F16" s="166">
        <v>0.38353950299609507</v>
      </c>
      <c r="G16" s="163">
        <v>0.156</v>
      </c>
      <c r="H16" s="163">
        <v>1.7999999999999999E-2</v>
      </c>
      <c r="I16" s="163">
        <v>3.3000000000000002E-2</v>
      </c>
      <c r="J16" s="175">
        <f t="shared" si="0"/>
        <v>0.17653950299609508</v>
      </c>
      <c r="K16" s="167"/>
      <c r="L16" s="167">
        <v>8.7899999999999992E-2</v>
      </c>
      <c r="M16" s="134"/>
      <c r="N16" s="135"/>
      <c r="O16" s="135"/>
      <c r="P16" t="str">
        <f>B16</f>
        <v>Artdatabanken</v>
      </c>
    </row>
    <row r="17" spans="2:16" x14ac:dyDescent="0.15">
      <c r="B17" s="168" t="s">
        <v>117</v>
      </c>
      <c r="C17" s="168">
        <v>713</v>
      </c>
      <c r="D17" s="161">
        <v>0.52949999999999997</v>
      </c>
      <c r="E17" s="130">
        <v>0.02</v>
      </c>
      <c r="F17" s="162">
        <v>0.37032649495759606</v>
      </c>
      <c r="G17" s="163">
        <v>0.156</v>
      </c>
      <c r="H17" s="163">
        <v>1.7999999999999999E-2</v>
      </c>
      <c r="I17" s="163">
        <v>3.3000000000000002E-2</v>
      </c>
      <c r="J17" s="175">
        <f t="shared" si="0"/>
        <v>0.16332649495759607</v>
      </c>
      <c r="K17" s="163"/>
      <c r="L17" s="163">
        <v>0.1923</v>
      </c>
      <c r="M17" s="134"/>
      <c r="N17" s="135"/>
      <c r="O17" s="135"/>
      <c r="P17" t="str">
        <f t="shared" ref="P17:P34" si="2">B17</f>
        <v>Biomedicin och veterinär folkhälsovetenskap</v>
      </c>
    </row>
    <row r="18" spans="2:16" x14ac:dyDescent="0.15">
      <c r="B18" s="164" t="s">
        <v>118</v>
      </c>
      <c r="C18" s="164">
        <v>643</v>
      </c>
      <c r="D18" s="165">
        <v>0.52949999999999997</v>
      </c>
      <c r="E18" s="133">
        <v>0.02</v>
      </c>
      <c r="F18" s="166">
        <v>0.42643998211745981</v>
      </c>
      <c r="G18" s="163">
        <v>0.156</v>
      </c>
      <c r="H18" s="163">
        <v>1.7999999999999999E-2</v>
      </c>
      <c r="I18" s="163">
        <v>3.3000000000000002E-2</v>
      </c>
      <c r="J18" s="175">
        <f t="shared" si="0"/>
        <v>0.21943998211745977</v>
      </c>
      <c r="K18" s="167"/>
      <c r="L18" s="167">
        <v>0.12429999999999999</v>
      </c>
      <c r="M18" s="134"/>
      <c r="N18" s="135"/>
      <c r="O18" s="135"/>
      <c r="P18" t="str">
        <f t="shared" si="2"/>
        <v>Biosystem och teknologi</v>
      </c>
    </row>
    <row r="19" spans="2:16" x14ac:dyDescent="0.15">
      <c r="B19" s="168" t="s">
        <v>119</v>
      </c>
      <c r="C19" s="168">
        <v>415</v>
      </c>
      <c r="D19" s="161">
        <v>0.52949999999999997</v>
      </c>
      <c r="E19" s="130">
        <v>0.02</v>
      </c>
      <c r="F19" s="162">
        <v>0.4889464893026878</v>
      </c>
      <c r="G19" s="163">
        <v>0.156</v>
      </c>
      <c r="H19" s="163">
        <v>1.7999999999999999E-2</v>
      </c>
      <c r="I19" s="163">
        <v>3.3000000000000002E-2</v>
      </c>
      <c r="J19" s="175">
        <f t="shared" si="0"/>
        <v>0.28194648930268773</v>
      </c>
      <c r="K19" s="163"/>
      <c r="L19" s="163">
        <v>0.1308</v>
      </c>
      <c r="M19" s="134"/>
      <c r="N19" s="135"/>
      <c r="O19" s="135"/>
      <c r="P19" t="str">
        <f t="shared" si="2"/>
        <v>Ekologi NJ</v>
      </c>
    </row>
    <row r="20" spans="2:16" x14ac:dyDescent="0.15">
      <c r="B20" s="164" t="s">
        <v>120</v>
      </c>
      <c r="C20" s="164">
        <v>415</v>
      </c>
      <c r="D20" s="165">
        <v>0.52949999999999997</v>
      </c>
      <c r="E20" s="133">
        <v>0.02</v>
      </c>
      <c r="F20" s="166">
        <v>0.4889464893026878</v>
      </c>
      <c r="G20" s="163">
        <v>0.156</v>
      </c>
      <c r="H20" s="163">
        <v>1.7999999999999999E-2</v>
      </c>
      <c r="I20" s="163">
        <v>3.3000000000000002E-2</v>
      </c>
      <c r="J20" s="175">
        <f t="shared" si="0"/>
        <v>0.28194648930268773</v>
      </c>
      <c r="K20" s="167"/>
      <c r="L20" s="167">
        <v>0.1308</v>
      </c>
      <c r="M20" s="134"/>
      <c r="N20" s="135"/>
      <c r="O20" s="135"/>
      <c r="P20" t="str">
        <f t="shared" si="2"/>
        <v>Ekologi S</v>
      </c>
    </row>
    <row r="21" spans="2:16" x14ac:dyDescent="0.15">
      <c r="B21" s="168" t="s">
        <v>121</v>
      </c>
      <c r="C21" s="168">
        <v>510</v>
      </c>
      <c r="D21" s="161">
        <v>0.52949999999999997</v>
      </c>
      <c r="E21" s="130">
        <v>0.02</v>
      </c>
      <c r="F21" s="162">
        <v>0.33400027122993936</v>
      </c>
      <c r="G21" s="163">
        <v>0.156</v>
      </c>
      <c r="H21" s="163">
        <v>1.7999999999999999E-2</v>
      </c>
      <c r="I21" s="163">
        <v>3.3000000000000002E-2</v>
      </c>
      <c r="J21" s="175">
        <f t="shared" si="0"/>
        <v>0.12700027122993937</v>
      </c>
      <c r="K21" s="163"/>
      <c r="L21" s="163">
        <v>7.0699999999999999E-2</v>
      </c>
      <c r="M21" s="134"/>
      <c r="N21" s="135"/>
      <c r="O21" s="135"/>
      <c r="P21" t="str">
        <f t="shared" si="2"/>
        <v>Ekonomi</v>
      </c>
    </row>
    <row r="22" spans="2:16" x14ac:dyDescent="0.15">
      <c r="B22" s="164" t="s">
        <v>122</v>
      </c>
      <c r="C22" s="164">
        <v>565</v>
      </c>
      <c r="D22" s="165">
        <v>0.52949999999999997</v>
      </c>
      <c r="E22" s="133">
        <v>0.02</v>
      </c>
      <c r="F22" s="166">
        <v>0.36378676192492237</v>
      </c>
      <c r="G22" s="163">
        <v>0.156</v>
      </c>
      <c r="H22" s="163">
        <v>1.7999999999999999E-2</v>
      </c>
      <c r="I22" s="163">
        <v>3.3000000000000002E-2</v>
      </c>
      <c r="J22" s="175">
        <f t="shared" si="0"/>
        <v>0.15678676192492239</v>
      </c>
      <c r="K22" s="167"/>
      <c r="L22" s="167">
        <v>0.1026</v>
      </c>
      <c r="M22" s="134"/>
      <c r="N22" s="135"/>
      <c r="O22" s="135"/>
      <c r="P22" t="str">
        <f t="shared" si="2"/>
        <v>Energi och teknik</v>
      </c>
    </row>
    <row r="23" spans="2:16" x14ac:dyDescent="0.15">
      <c r="B23" s="168" t="s">
        <v>123</v>
      </c>
      <c r="C23" s="168">
        <v>645</v>
      </c>
      <c r="D23" s="161">
        <v>0.52949999999999997</v>
      </c>
      <c r="E23" s="130">
        <v>0.02</v>
      </c>
      <c r="F23" s="162">
        <v>0.44557775006018507</v>
      </c>
      <c r="G23" s="163">
        <v>0.156</v>
      </c>
      <c r="H23" s="163">
        <v>1.7999999999999999E-2</v>
      </c>
      <c r="I23" s="163">
        <v>3.3000000000000002E-2</v>
      </c>
      <c r="J23" s="175">
        <f t="shared" si="0"/>
        <v>0.23857775006018503</v>
      </c>
      <c r="K23" s="163"/>
      <c r="L23" s="163">
        <v>8.0799999999999997E-2</v>
      </c>
      <c r="M23" s="134"/>
      <c r="N23" s="135"/>
      <c r="O23" s="135"/>
      <c r="P23" t="str">
        <f t="shared" si="2"/>
        <v>Enheten för samverkan och utveckling</v>
      </c>
    </row>
    <row r="24" spans="2:16" x14ac:dyDescent="0.15">
      <c r="B24" s="164" t="s">
        <v>124</v>
      </c>
      <c r="C24" s="164">
        <v>200</v>
      </c>
      <c r="D24" s="165">
        <v>0.52949999999999997</v>
      </c>
      <c r="E24" s="133">
        <v>0.02</v>
      </c>
      <c r="F24" s="166">
        <v>0.33031051089593932</v>
      </c>
      <c r="G24" s="163">
        <v>0.156</v>
      </c>
      <c r="H24" s="163">
        <v>1.7999999999999999E-2</v>
      </c>
      <c r="I24" s="163">
        <v>3.3000000000000002E-2</v>
      </c>
      <c r="J24" s="175">
        <f t="shared" si="0"/>
        <v>0.12331051089593933</v>
      </c>
      <c r="K24" s="167"/>
      <c r="L24" s="167">
        <v>0</v>
      </c>
      <c r="M24" s="134"/>
      <c r="N24" s="135"/>
      <c r="O24" s="135"/>
      <c r="P24" t="str">
        <f t="shared" si="2"/>
        <v>Enheten för skoglig fältforskning</v>
      </c>
    </row>
    <row r="25" spans="2:16" x14ac:dyDescent="0.15">
      <c r="B25" s="168" t="s">
        <v>125</v>
      </c>
      <c r="C25" s="168">
        <v>880</v>
      </c>
      <c r="D25" s="161">
        <v>0.52949999999999997</v>
      </c>
      <c r="E25" s="130">
        <v>0.02</v>
      </c>
      <c r="F25" s="162">
        <v>0.48115487972664428</v>
      </c>
      <c r="G25" s="163">
        <v>0.156</v>
      </c>
      <c r="H25" s="163">
        <v>1.7999999999999999E-2</v>
      </c>
      <c r="I25" s="163">
        <v>3.3000000000000002E-2</v>
      </c>
      <c r="J25" s="175">
        <f t="shared" si="0"/>
        <v>0.27415487972664421</v>
      </c>
      <c r="K25" s="163"/>
      <c r="L25" s="163">
        <v>6.4600000000000005E-2</v>
      </c>
      <c r="M25" s="134"/>
      <c r="N25" s="135"/>
      <c r="O25" s="135"/>
      <c r="P25" t="str">
        <f t="shared" si="2"/>
        <v>Husdjurens miljö och hälsa</v>
      </c>
    </row>
    <row r="26" spans="2:16" x14ac:dyDescent="0.15">
      <c r="B26" s="164" t="s">
        <v>126</v>
      </c>
      <c r="C26" s="164">
        <v>650</v>
      </c>
      <c r="D26" s="165">
        <v>0.52949999999999997</v>
      </c>
      <c r="E26" s="133">
        <v>0.02</v>
      </c>
      <c r="F26" s="166">
        <v>0.44117873100701316</v>
      </c>
      <c r="G26" s="163">
        <v>0.156</v>
      </c>
      <c r="H26" s="163">
        <v>1.7999999999999999E-2</v>
      </c>
      <c r="I26" s="163">
        <v>3.3000000000000002E-2</v>
      </c>
      <c r="J26" s="175">
        <f t="shared" si="0"/>
        <v>0.23417873100701317</v>
      </c>
      <c r="K26" s="167"/>
      <c r="L26" s="167">
        <v>0.154</v>
      </c>
      <c r="M26" s="134"/>
      <c r="N26" s="135"/>
      <c r="O26" s="176"/>
      <c r="P26" t="str">
        <f t="shared" si="2"/>
        <v>Husdjurens utfodring och vård</v>
      </c>
    </row>
    <row r="27" spans="2:16" x14ac:dyDescent="0.15">
      <c r="B27" s="168" t="s">
        <v>127</v>
      </c>
      <c r="C27" s="168">
        <v>670</v>
      </c>
      <c r="D27" s="161">
        <v>0.52949999999999997</v>
      </c>
      <c r="E27" s="130">
        <v>0.02</v>
      </c>
      <c r="F27" s="162">
        <v>0.42878549507249908</v>
      </c>
      <c r="G27" s="163">
        <v>0.156</v>
      </c>
      <c r="H27" s="163">
        <v>1.7999999999999999E-2</v>
      </c>
      <c r="I27" s="163">
        <v>3.3000000000000002E-2</v>
      </c>
      <c r="J27" s="175">
        <f t="shared" si="0"/>
        <v>0.22178549507249903</v>
      </c>
      <c r="K27" s="163"/>
      <c r="L27" s="163">
        <v>0.1404</v>
      </c>
      <c r="M27" s="134"/>
      <c r="N27" s="135"/>
      <c r="O27" s="135"/>
      <c r="P27" t="str">
        <f t="shared" si="2"/>
        <v>Husdjursgenetik</v>
      </c>
    </row>
    <row r="28" spans="2:16" x14ac:dyDescent="0.15">
      <c r="B28" s="164" t="s">
        <v>128</v>
      </c>
      <c r="C28" s="164">
        <v>715</v>
      </c>
      <c r="D28" s="165">
        <v>0.52949999999999997</v>
      </c>
      <c r="E28" s="133">
        <v>0.02</v>
      </c>
      <c r="F28" s="166">
        <v>0.41570304653023338</v>
      </c>
      <c r="G28" s="163">
        <v>0.156</v>
      </c>
      <c r="H28" s="163">
        <v>1.7999999999999999E-2</v>
      </c>
      <c r="I28" s="163">
        <v>3.3000000000000002E-2</v>
      </c>
      <c r="J28" s="175">
        <f t="shared" si="0"/>
        <v>0.20870304653023336</v>
      </c>
      <c r="K28" s="167"/>
      <c r="L28" s="167">
        <v>0.11650000000000001</v>
      </c>
      <c r="M28" s="134"/>
      <c r="N28" s="135"/>
      <c r="O28" s="135"/>
      <c r="P28" t="str">
        <f t="shared" si="2"/>
        <v>Kliniska vetenskaper</v>
      </c>
    </row>
    <row r="29" spans="2:16" x14ac:dyDescent="0.15">
      <c r="B29" s="168" t="s">
        <v>129</v>
      </c>
      <c r="C29" s="168">
        <v>644</v>
      </c>
      <c r="D29" s="161">
        <v>0.52949999999999997</v>
      </c>
      <c r="E29" s="130">
        <v>0.02</v>
      </c>
      <c r="F29" s="162">
        <v>0.42377650083248497</v>
      </c>
      <c r="G29" s="163">
        <v>0.156</v>
      </c>
      <c r="H29" s="163">
        <v>1.7999999999999999E-2</v>
      </c>
      <c r="I29" s="163">
        <v>3.3000000000000002E-2</v>
      </c>
      <c r="J29" s="175">
        <f t="shared" si="0"/>
        <v>0.21677650083248495</v>
      </c>
      <c r="K29" s="163"/>
      <c r="L29" s="163">
        <v>6.2400000000000004E-2</v>
      </c>
      <c r="M29" s="134"/>
      <c r="N29" s="135"/>
      <c r="O29" s="135"/>
      <c r="P29" t="str">
        <f t="shared" si="2"/>
        <v>Landskapsarkitektur, planering och förvaltning</v>
      </c>
    </row>
    <row r="30" spans="2:16" x14ac:dyDescent="0.15">
      <c r="B30" s="164" t="s">
        <v>130</v>
      </c>
      <c r="C30" s="164">
        <v>883</v>
      </c>
      <c r="D30" s="165">
        <v>0.52949999999999997</v>
      </c>
      <c r="E30" s="133">
        <v>0.02</v>
      </c>
      <c r="F30" s="166">
        <v>0.29441794050709241</v>
      </c>
      <c r="G30" s="163">
        <v>0.156</v>
      </c>
      <c r="H30" s="163">
        <v>1.7999999999999999E-2</v>
      </c>
      <c r="I30" s="163">
        <v>3.3000000000000002E-2</v>
      </c>
      <c r="J30" s="175">
        <f t="shared" si="0"/>
        <v>8.7417940507092409E-2</v>
      </c>
      <c r="K30" s="167"/>
      <c r="L30" s="167">
        <v>0</v>
      </c>
      <c r="M30" s="134"/>
      <c r="N30" s="135"/>
      <c r="O30" s="135"/>
      <c r="P30" t="str">
        <f t="shared" si="2"/>
        <v>Lövsta lantbruksforskning</v>
      </c>
    </row>
    <row r="31" spans="2:16" x14ac:dyDescent="0.15">
      <c r="B31" s="168" t="s">
        <v>131</v>
      </c>
      <c r="C31" s="168">
        <v>435</v>
      </c>
      <c r="D31" s="161">
        <v>0.52949999999999997</v>
      </c>
      <c r="E31" s="130">
        <v>0.02</v>
      </c>
      <c r="F31" s="162">
        <v>0.42769389348551656</v>
      </c>
      <c r="G31" s="163">
        <v>0.156</v>
      </c>
      <c r="H31" s="163">
        <v>1.7999999999999999E-2</v>
      </c>
      <c r="I31" s="163">
        <v>3.3000000000000002E-2</v>
      </c>
      <c r="J31" s="175">
        <f t="shared" si="0"/>
        <v>0.22069389348551652</v>
      </c>
      <c r="K31" s="163"/>
      <c r="L31" s="163">
        <v>0.1782</v>
      </c>
      <c r="M31" s="134"/>
      <c r="N31" s="135"/>
      <c r="O31" s="135"/>
      <c r="P31" t="str">
        <f t="shared" si="2"/>
        <v>Mark och miljö NJ</v>
      </c>
    </row>
    <row r="32" spans="2:16" x14ac:dyDescent="0.15">
      <c r="B32" s="164" t="s">
        <v>132</v>
      </c>
      <c r="C32" s="164">
        <v>435</v>
      </c>
      <c r="D32" s="165">
        <v>0.52949999999999997</v>
      </c>
      <c r="E32" s="133">
        <v>0.02</v>
      </c>
      <c r="F32" s="166">
        <v>0.42769389348551656</v>
      </c>
      <c r="G32" s="163">
        <v>0.156</v>
      </c>
      <c r="H32" s="163">
        <v>1.7999999999999999E-2</v>
      </c>
      <c r="I32" s="163">
        <v>3.3000000000000002E-2</v>
      </c>
      <c r="J32" s="175">
        <f t="shared" si="0"/>
        <v>0.22069389348551652</v>
      </c>
      <c r="K32" s="167"/>
      <c r="L32" s="167">
        <v>0.1782</v>
      </c>
      <c r="M32" s="134"/>
      <c r="N32" s="135"/>
      <c r="O32" s="135"/>
      <c r="P32" t="str">
        <f t="shared" si="2"/>
        <v>Mark och miljö S</v>
      </c>
    </row>
    <row r="33" spans="2:16" x14ac:dyDescent="0.15">
      <c r="B33" s="168" t="s">
        <v>133</v>
      </c>
      <c r="C33" s="168">
        <v>425</v>
      </c>
      <c r="D33" s="161">
        <v>0.52949999999999997</v>
      </c>
      <c r="E33" s="130">
        <v>0.02</v>
      </c>
      <c r="F33" s="162">
        <v>0.36405766393333205</v>
      </c>
      <c r="G33" s="163">
        <v>0.156</v>
      </c>
      <c r="H33" s="163">
        <v>1.7999999999999999E-2</v>
      </c>
      <c r="I33" s="163">
        <v>3.3000000000000002E-2</v>
      </c>
      <c r="J33" s="175">
        <f t="shared" si="0"/>
        <v>0.15705766393333206</v>
      </c>
      <c r="K33" s="163"/>
      <c r="L33" s="163">
        <v>0.27010000000000001</v>
      </c>
      <c r="M33" s="134"/>
      <c r="N33" s="135"/>
      <c r="O33" s="135"/>
      <c r="P33" t="str">
        <f t="shared" si="2"/>
        <v>Molekylära vetenskaper</v>
      </c>
    </row>
    <row r="34" spans="2:16" x14ac:dyDescent="0.15">
      <c r="B34" s="164" t="s">
        <v>134</v>
      </c>
      <c r="C34" s="169">
        <v>638</v>
      </c>
      <c r="D34" s="165">
        <v>0.52949999999999997</v>
      </c>
      <c r="E34" s="133">
        <v>0.02</v>
      </c>
      <c r="F34" s="170">
        <v>0.41237876134852902</v>
      </c>
      <c r="G34" s="163">
        <v>0.156</v>
      </c>
      <c r="H34" s="163">
        <v>1.7999999999999999E-2</v>
      </c>
      <c r="I34" s="163">
        <v>3.3000000000000002E-2</v>
      </c>
      <c r="J34" s="175">
        <f t="shared" si="0"/>
        <v>0.205378761348529</v>
      </c>
      <c r="K34" s="171"/>
      <c r="L34" s="171">
        <v>5.28E-2</v>
      </c>
      <c r="M34" s="134"/>
      <c r="N34" s="135"/>
      <c r="O34" s="135"/>
      <c r="P34" t="str">
        <f t="shared" si="2"/>
        <v>Människa och samhälle</v>
      </c>
    </row>
    <row r="35" spans="2:16" x14ac:dyDescent="0.15">
      <c r="B35" s="168" t="s">
        <v>135</v>
      </c>
      <c r="C35" s="168">
        <v>929</v>
      </c>
      <c r="D35" s="161">
        <v>0.52949999999999997</v>
      </c>
      <c r="E35" s="130">
        <v>0.02</v>
      </c>
      <c r="F35" s="162">
        <v>0.35833171462722618</v>
      </c>
      <c r="G35" s="163">
        <v>0.156</v>
      </c>
      <c r="H35" s="163">
        <v>1.7999999999999999E-2</v>
      </c>
      <c r="I35" s="163">
        <v>3.3000000000000002E-2</v>
      </c>
      <c r="J35" s="175">
        <f t="shared" si="0"/>
        <v>0.15133171462722619</v>
      </c>
      <c r="K35" s="163"/>
      <c r="L35" s="163">
        <v>6.13E-2</v>
      </c>
      <c r="M35" s="134"/>
      <c r="N35" s="135"/>
      <c r="O35" s="135"/>
      <c r="P35" t="str">
        <f t="shared" si="1"/>
        <v>Nationellt centrum för djurvälfärd</v>
      </c>
    </row>
    <row r="36" spans="2:16" x14ac:dyDescent="0.15">
      <c r="B36" s="164" t="s">
        <v>136</v>
      </c>
      <c r="C36" s="164">
        <v>639</v>
      </c>
      <c r="D36" s="165">
        <v>0.52949999999999997</v>
      </c>
      <c r="E36" s="133">
        <v>0.02</v>
      </c>
      <c r="F36" s="166">
        <v>0.35192965214518829</v>
      </c>
      <c r="G36" s="163">
        <v>0.156</v>
      </c>
      <c r="H36" s="163">
        <v>1.7999999999999999E-2</v>
      </c>
      <c r="I36" s="163">
        <v>3.3000000000000002E-2</v>
      </c>
      <c r="J36" s="175">
        <f t="shared" si="0"/>
        <v>0.1449296521451883</v>
      </c>
      <c r="K36" s="167"/>
      <c r="L36" s="167">
        <v>0</v>
      </c>
      <c r="M36" s="134"/>
      <c r="N36" s="135"/>
      <c r="O36" s="135"/>
      <c r="P36" t="str">
        <f t="shared" si="1"/>
        <v>Odlingsenheten</v>
      </c>
    </row>
    <row r="37" spans="2:16" x14ac:dyDescent="0.15">
      <c r="B37" s="168" t="s">
        <v>137</v>
      </c>
      <c r="C37" s="168">
        <v>545</v>
      </c>
      <c r="D37" s="161">
        <v>0.52949999999999997</v>
      </c>
      <c r="E37" s="130">
        <v>0.02</v>
      </c>
      <c r="F37" s="162">
        <v>0.36075628325909237</v>
      </c>
      <c r="G37" s="163">
        <v>0.156</v>
      </c>
      <c r="H37" s="163">
        <v>1.7999999999999999E-2</v>
      </c>
      <c r="I37" s="163">
        <v>3.3000000000000002E-2</v>
      </c>
      <c r="J37" s="175">
        <f t="shared" si="0"/>
        <v>0.15375628325909238</v>
      </c>
      <c r="K37" s="163"/>
      <c r="L37" s="163">
        <v>0.1038</v>
      </c>
      <c r="M37" s="134"/>
      <c r="N37" s="135"/>
      <c r="O37" s="135"/>
      <c r="P37" t="str">
        <f t="shared" si="1"/>
        <v>Skogens biomaterial och teknologi</v>
      </c>
    </row>
    <row r="38" spans="2:16" x14ac:dyDescent="0.15">
      <c r="B38" s="164" t="s">
        <v>138</v>
      </c>
      <c r="C38" s="164">
        <v>241</v>
      </c>
      <c r="D38" s="165">
        <v>0.52949999999999997</v>
      </c>
      <c r="E38" s="133">
        <v>0.02</v>
      </c>
      <c r="F38" s="166">
        <v>0.35281798616742155</v>
      </c>
      <c r="G38" s="163">
        <v>0.156</v>
      </c>
      <c r="H38" s="163">
        <v>1.7999999999999999E-2</v>
      </c>
      <c r="I38" s="163">
        <v>3.3000000000000002E-2</v>
      </c>
      <c r="J38" s="175">
        <f t="shared" si="0"/>
        <v>0.14581798616742156</v>
      </c>
      <c r="K38" s="167"/>
      <c r="L38" s="167">
        <v>6.5700000000000008E-2</v>
      </c>
      <c r="M38" s="134"/>
      <c r="N38" s="135"/>
      <c r="O38" s="135"/>
      <c r="P38" t="str">
        <f t="shared" si="1"/>
        <v>Skogens ekologi och skötsel</v>
      </c>
    </row>
    <row r="39" spans="2:16" x14ac:dyDescent="0.15">
      <c r="B39" s="168" t="s">
        <v>139</v>
      </c>
      <c r="C39" s="168">
        <v>330</v>
      </c>
      <c r="D39" s="161">
        <v>0.52949999999999997</v>
      </c>
      <c r="E39" s="130">
        <v>0.02</v>
      </c>
      <c r="F39" s="162">
        <v>0.39979174800915662</v>
      </c>
      <c r="G39" s="163">
        <v>0.156</v>
      </c>
      <c r="H39" s="163">
        <v>1.7999999999999999E-2</v>
      </c>
      <c r="I39" s="163">
        <v>3.3000000000000002E-2</v>
      </c>
      <c r="J39" s="175">
        <f t="shared" si="0"/>
        <v>0.19279174800915663</v>
      </c>
      <c r="K39" s="163"/>
      <c r="L39" s="163">
        <v>0.12269999999999999</v>
      </c>
      <c r="M39" s="134"/>
      <c r="N39" s="135"/>
      <c r="O39" s="135"/>
      <c r="P39" t="str">
        <f t="shared" si="1"/>
        <v>Skoglig genetik och växtfysiologi</v>
      </c>
    </row>
    <row r="40" spans="2:16" x14ac:dyDescent="0.15">
      <c r="B40" s="164" t="s">
        <v>140</v>
      </c>
      <c r="C40" s="164">
        <v>390</v>
      </c>
      <c r="D40" s="165">
        <v>0.52949999999999997</v>
      </c>
      <c r="E40" s="133">
        <v>0.02</v>
      </c>
      <c r="F40" s="166">
        <v>0.41713617624076771</v>
      </c>
      <c r="G40" s="163">
        <v>0.156</v>
      </c>
      <c r="H40" s="163">
        <v>1.7999999999999999E-2</v>
      </c>
      <c r="I40" s="163">
        <v>3.3000000000000002E-2</v>
      </c>
      <c r="J40" s="175">
        <f t="shared" si="0"/>
        <v>0.21013617624076769</v>
      </c>
      <c r="K40" s="167"/>
      <c r="L40" s="167">
        <v>0.17469999999999999</v>
      </c>
      <c r="M40" s="134"/>
      <c r="N40" s="135"/>
      <c r="O40" s="135"/>
      <c r="P40" t="str">
        <f t="shared" si="1"/>
        <v>Skoglig mykologi och växtpatologi NJ</v>
      </c>
    </row>
    <row r="41" spans="2:16" x14ac:dyDescent="0.15">
      <c r="B41" s="168" t="s">
        <v>141</v>
      </c>
      <c r="C41" s="168">
        <v>390</v>
      </c>
      <c r="D41" s="161">
        <v>0.52949999999999997</v>
      </c>
      <c r="E41" s="130">
        <v>0.02</v>
      </c>
      <c r="F41" s="162">
        <v>0.41713617624076771</v>
      </c>
      <c r="G41" s="163">
        <v>0.156</v>
      </c>
      <c r="H41" s="163">
        <v>1.7999999999999999E-2</v>
      </c>
      <c r="I41" s="163">
        <v>3.3000000000000002E-2</v>
      </c>
      <c r="J41" s="175">
        <f t="shared" si="0"/>
        <v>0.21013617624076769</v>
      </c>
      <c r="K41" s="163"/>
      <c r="L41" s="163">
        <v>0.17469999999999999</v>
      </c>
      <c r="M41" s="134"/>
      <c r="N41" s="135"/>
      <c r="O41" s="135"/>
      <c r="P41" t="str">
        <f t="shared" si="1"/>
        <v>Skoglig mykologi och växtpatologi S</v>
      </c>
    </row>
    <row r="42" spans="2:16" x14ac:dyDescent="0.15">
      <c r="B42" s="164" t="s">
        <v>142</v>
      </c>
      <c r="C42" s="164">
        <v>260</v>
      </c>
      <c r="D42" s="165">
        <v>0.52949999999999997</v>
      </c>
      <c r="E42" s="133">
        <v>0.02</v>
      </c>
      <c r="F42" s="166">
        <v>0.38992978062122685</v>
      </c>
      <c r="G42" s="163">
        <v>0.156</v>
      </c>
      <c r="H42" s="163">
        <v>1.7999999999999999E-2</v>
      </c>
      <c r="I42" s="163">
        <v>3.3000000000000002E-2</v>
      </c>
      <c r="J42" s="175">
        <f t="shared" si="0"/>
        <v>0.18292978062122686</v>
      </c>
      <c r="K42" s="167"/>
      <c r="L42" s="167">
        <v>0.09</v>
      </c>
      <c r="M42" s="134"/>
      <c r="N42" s="135"/>
      <c r="O42" s="135"/>
      <c r="P42" t="str">
        <f t="shared" si="1"/>
        <v>Skoglig resurshushållning</v>
      </c>
    </row>
    <row r="43" spans="2:16" x14ac:dyDescent="0.15">
      <c r="B43" s="168" t="s">
        <v>143</v>
      </c>
      <c r="C43" s="168">
        <v>300</v>
      </c>
      <c r="D43" s="161">
        <v>0.52949999999999997</v>
      </c>
      <c r="E43" s="130">
        <v>0.02</v>
      </c>
      <c r="F43" s="162">
        <v>0.38721777210259933</v>
      </c>
      <c r="G43" s="163">
        <v>0.156</v>
      </c>
      <c r="H43" s="163">
        <v>1.7999999999999999E-2</v>
      </c>
      <c r="I43" s="163">
        <v>3.3000000000000002E-2</v>
      </c>
      <c r="J43" s="175">
        <f t="shared" si="0"/>
        <v>0.18021777210259934</v>
      </c>
      <c r="K43" s="163"/>
      <c r="L43" s="163">
        <v>7.1900000000000006E-2</v>
      </c>
      <c r="M43" s="134"/>
      <c r="N43" s="135"/>
      <c r="O43" s="135"/>
      <c r="P43" t="str">
        <f t="shared" si="1"/>
        <v>Skogsekonomi</v>
      </c>
    </row>
    <row r="44" spans="2:16" x14ac:dyDescent="0.15">
      <c r="B44" s="164" t="s">
        <v>144</v>
      </c>
      <c r="C44" s="164">
        <v>210</v>
      </c>
      <c r="D44" s="165">
        <v>0.52949999999999997</v>
      </c>
      <c r="E44" s="133">
        <v>0.02</v>
      </c>
      <c r="F44" s="166">
        <v>0.37873153718425673</v>
      </c>
      <c r="G44" s="163">
        <v>0.156</v>
      </c>
      <c r="H44" s="163">
        <v>1.7999999999999999E-2</v>
      </c>
      <c r="I44" s="163">
        <v>3.3000000000000002E-2</v>
      </c>
      <c r="J44" s="175">
        <f t="shared" si="0"/>
        <v>0.17173153718425674</v>
      </c>
      <c r="K44" s="167"/>
      <c r="L44" s="167">
        <v>0.16579999999999998</v>
      </c>
      <c r="M44" s="134"/>
      <c r="N44" s="135"/>
      <c r="O44" s="135"/>
      <c r="P44" t="str">
        <f t="shared" si="1"/>
        <v>Skogsmästarskolan</v>
      </c>
    </row>
    <row r="45" spans="2:16" x14ac:dyDescent="0.15">
      <c r="B45" s="168" t="s">
        <v>145</v>
      </c>
      <c r="C45" s="168">
        <v>150</v>
      </c>
      <c r="D45" s="161">
        <v>0.52949999999999997</v>
      </c>
      <c r="E45" s="130">
        <v>0.02</v>
      </c>
      <c r="F45" s="162">
        <v>0.15597720625653586</v>
      </c>
      <c r="G45" s="163">
        <v>0.156</v>
      </c>
      <c r="H45" s="163"/>
      <c r="I45" s="163"/>
      <c r="J45" s="175">
        <f t="shared" si="0"/>
        <v>-2.2793743464144534E-5</v>
      </c>
      <c r="K45" s="163"/>
      <c r="L45" s="163">
        <v>0</v>
      </c>
      <c r="M45" s="134"/>
      <c r="N45" s="135"/>
      <c r="O45" s="135"/>
      <c r="P45" t="str">
        <f t="shared" si="1"/>
        <v>SLU-biblioteket</v>
      </c>
    </row>
    <row r="46" spans="2:16" x14ac:dyDescent="0.15">
      <c r="B46" s="164" t="s">
        <v>146</v>
      </c>
      <c r="C46" s="164">
        <v>595</v>
      </c>
      <c r="D46" s="165">
        <v>0.52949999999999997</v>
      </c>
      <c r="E46" s="133">
        <v>0.02</v>
      </c>
      <c r="F46" s="166">
        <v>0.37314355020840906</v>
      </c>
      <c r="G46" s="163">
        <v>0.156</v>
      </c>
      <c r="H46" s="163">
        <v>1.7999999999999999E-2</v>
      </c>
      <c r="I46" s="163">
        <v>3.3000000000000002E-2</v>
      </c>
      <c r="J46" s="175">
        <f t="shared" si="0"/>
        <v>0.16614355020840907</v>
      </c>
      <c r="K46" s="167"/>
      <c r="L46" s="167">
        <v>8.6800000000000002E-2</v>
      </c>
      <c r="M46" s="134"/>
      <c r="N46" s="135"/>
      <c r="O46" s="135"/>
      <c r="P46" t="str">
        <f t="shared" si="1"/>
        <v>Stad och land LTV</v>
      </c>
    </row>
    <row r="47" spans="2:16" x14ac:dyDescent="0.15">
      <c r="B47" s="168" t="s">
        <v>147</v>
      </c>
      <c r="C47" s="168">
        <v>595</v>
      </c>
      <c r="D47" s="161">
        <v>0.52949999999999997</v>
      </c>
      <c r="E47" s="130">
        <v>0.02</v>
      </c>
      <c r="F47" s="162">
        <v>0.37314355020840906</v>
      </c>
      <c r="G47" s="163">
        <v>0.156</v>
      </c>
      <c r="H47" s="163">
        <v>1.7999999999999999E-2</v>
      </c>
      <c r="I47" s="163">
        <v>3.3000000000000002E-2</v>
      </c>
      <c r="J47" s="175">
        <f t="shared" si="0"/>
        <v>0.16614355020840907</v>
      </c>
      <c r="K47" s="163"/>
      <c r="L47" s="163">
        <v>8.6800000000000002E-2</v>
      </c>
      <c r="M47" s="134"/>
      <c r="N47" s="135"/>
      <c r="O47" s="135"/>
      <c r="P47" t="str">
        <f t="shared" si="1"/>
        <v>Stad och land NJ</v>
      </c>
    </row>
    <row r="48" spans="2:16" x14ac:dyDescent="0.15">
      <c r="B48" s="164" t="s">
        <v>148</v>
      </c>
      <c r="C48" s="164">
        <v>295</v>
      </c>
      <c r="D48" s="165">
        <v>0.52949999999999997</v>
      </c>
      <c r="E48" s="133">
        <v>0.02</v>
      </c>
      <c r="F48" s="166">
        <v>0.37990478679535034</v>
      </c>
      <c r="G48" s="163">
        <v>0.156</v>
      </c>
      <c r="H48" s="163">
        <v>1.7999999999999999E-2</v>
      </c>
      <c r="I48" s="163">
        <v>3.3000000000000002E-2</v>
      </c>
      <c r="J48" s="175">
        <f t="shared" si="0"/>
        <v>0.17290478679535035</v>
      </c>
      <c r="K48" s="167"/>
      <c r="L48" s="167">
        <v>7.4999999999999997E-2</v>
      </c>
      <c r="M48" s="134"/>
      <c r="N48" s="135"/>
      <c r="O48" s="135"/>
      <c r="P48" t="str">
        <f t="shared" si="1"/>
        <v>Sydsvensk skogsvetenskap</v>
      </c>
    </row>
    <row r="49" spans="2:19" x14ac:dyDescent="0.15">
      <c r="B49" s="168" t="s">
        <v>198</v>
      </c>
      <c r="C49" s="168">
        <v>100</v>
      </c>
      <c r="D49" s="161">
        <v>0.52949999999999997</v>
      </c>
      <c r="E49" s="130">
        <v>0.02</v>
      </c>
      <c r="F49" s="162">
        <v>0.15597720625653586</v>
      </c>
      <c r="G49" s="163"/>
      <c r="H49" s="163">
        <v>1.7999999999999999E-2</v>
      </c>
      <c r="I49" s="163">
        <v>3.3000000000000002E-2</v>
      </c>
      <c r="J49" s="175">
        <f t="shared" si="0"/>
        <v>0.10497720625653587</v>
      </c>
      <c r="K49" s="163"/>
      <c r="L49" s="163">
        <v>0</v>
      </c>
      <c r="M49" s="134"/>
      <c r="N49" s="135"/>
      <c r="O49" s="135"/>
      <c r="P49" t="str">
        <f t="shared" si="1"/>
        <v>Universitetets verksamhetsstöd</v>
      </c>
    </row>
    <row r="50" spans="2:19" x14ac:dyDescent="0.15">
      <c r="B50" s="164" t="s">
        <v>149</v>
      </c>
      <c r="C50" s="164">
        <v>280</v>
      </c>
      <c r="D50" s="165">
        <v>0.52949999999999997</v>
      </c>
      <c r="E50" s="133">
        <v>0.02</v>
      </c>
      <c r="F50" s="166">
        <v>0.37788268352322807</v>
      </c>
      <c r="G50" s="163">
        <v>0.156</v>
      </c>
      <c r="H50" s="163">
        <v>1.7999999999999999E-2</v>
      </c>
      <c r="I50" s="163">
        <v>3.3000000000000002E-2</v>
      </c>
      <c r="J50" s="175">
        <f t="shared" si="0"/>
        <v>0.17088268352322808</v>
      </c>
      <c r="K50" s="167"/>
      <c r="L50" s="167">
        <v>0.1585</v>
      </c>
      <c r="M50" s="134"/>
      <c r="N50" s="135"/>
      <c r="O50" s="135"/>
      <c r="P50" t="str">
        <f t="shared" si="1"/>
        <v>Vatten och miljö</v>
      </c>
      <c r="S50" s="136"/>
    </row>
    <row r="51" spans="2:19" x14ac:dyDescent="0.15">
      <c r="B51" s="168" t="s">
        <v>150</v>
      </c>
      <c r="C51" s="168">
        <v>251</v>
      </c>
      <c r="D51" s="161">
        <v>0.52949999999999997</v>
      </c>
      <c r="E51" s="130">
        <v>0.02</v>
      </c>
      <c r="F51" s="162">
        <v>0.40862732062082152</v>
      </c>
      <c r="G51" s="163">
        <v>0.156</v>
      </c>
      <c r="H51" s="163">
        <v>1.7999999999999999E-2</v>
      </c>
      <c r="I51" s="163">
        <v>3.3000000000000002E-2</v>
      </c>
      <c r="J51" s="175">
        <f t="shared" si="0"/>
        <v>0.2016273206208215</v>
      </c>
      <c r="K51" s="163"/>
      <c r="L51" s="163">
        <v>0.1013</v>
      </c>
      <c r="M51" s="134"/>
      <c r="N51" s="135"/>
      <c r="O51" s="135"/>
      <c r="P51" t="str">
        <f t="shared" si="1"/>
        <v>Vilt, fisk och miljö</v>
      </c>
    </row>
    <row r="52" spans="2:19" x14ac:dyDescent="0.15">
      <c r="B52" s="164" t="s">
        <v>151</v>
      </c>
      <c r="C52" s="164">
        <v>480</v>
      </c>
      <c r="D52" s="165">
        <v>0.52949999999999997</v>
      </c>
      <c r="E52" s="133">
        <v>0.02</v>
      </c>
      <c r="F52" s="166">
        <v>0.39451482521032866</v>
      </c>
      <c r="G52" s="163">
        <v>0.156</v>
      </c>
      <c r="H52" s="163">
        <v>1.7999999999999999E-2</v>
      </c>
      <c r="I52" s="163">
        <v>3.3000000000000002E-2</v>
      </c>
      <c r="J52" s="175">
        <f t="shared" si="0"/>
        <v>0.18751482521032867</v>
      </c>
      <c r="K52" s="167"/>
      <c r="L52" s="167">
        <v>0.2152</v>
      </c>
      <c r="M52" s="134"/>
      <c r="N52" s="135"/>
      <c r="O52" s="135"/>
      <c r="P52" t="str">
        <f t="shared" si="1"/>
        <v>Växtbiologi</v>
      </c>
    </row>
    <row r="53" spans="2:19" x14ac:dyDescent="0.15">
      <c r="B53" s="168" t="s">
        <v>152</v>
      </c>
      <c r="C53" s="168">
        <v>642</v>
      </c>
      <c r="D53" s="161">
        <v>0.52949999999999997</v>
      </c>
      <c r="E53" s="130">
        <v>0.02</v>
      </c>
      <c r="F53" s="162">
        <v>0.46298164308936185</v>
      </c>
      <c r="G53" s="163">
        <v>0.156</v>
      </c>
      <c r="H53" s="163">
        <v>1.7999999999999999E-2</v>
      </c>
      <c r="I53" s="163">
        <v>3.3000000000000002E-2</v>
      </c>
      <c r="J53" s="175">
        <f t="shared" si="0"/>
        <v>0.25598164308936178</v>
      </c>
      <c r="K53" s="163"/>
      <c r="L53" s="163">
        <v>0.111</v>
      </c>
      <c r="M53" s="134"/>
      <c r="N53" s="135"/>
      <c r="O53" s="135"/>
      <c r="P53" t="str">
        <f t="shared" si="1"/>
        <v>Växtförädling</v>
      </c>
    </row>
    <row r="54" spans="2:19" x14ac:dyDescent="0.15">
      <c r="B54" s="164" t="s">
        <v>153</v>
      </c>
      <c r="C54" s="164">
        <v>500</v>
      </c>
      <c r="D54" s="165">
        <v>0.52949999999999997</v>
      </c>
      <c r="E54" s="133">
        <v>0.02</v>
      </c>
      <c r="F54" s="166">
        <v>0.41819272427369203</v>
      </c>
      <c r="G54" s="163">
        <v>0.156</v>
      </c>
      <c r="H54" s="163">
        <v>1.7999999999999999E-2</v>
      </c>
      <c r="I54" s="163">
        <v>3.3000000000000002E-2</v>
      </c>
      <c r="J54" s="175">
        <f t="shared" si="0"/>
        <v>0.21119272427369201</v>
      </c>
      <c r="K54" s="167"/>
      <c r="L54" s="167">
        <v>0.13109999999999999</v>
      </c>
      <c r="M54" s="134"/>
      <c r="N54" s="135"/>
      <c r="O54" s="135"/>
      <c r="P54" t="str">
        <f t="shared" si="1"/>
        <v>Växtproduktionsekologi</v>
      </c>
    </row>
    <row r="55" spans="2:19" x14ac:dyDescent="0.15">
      <c r="B55" s="168" t="s">
        <v>154</v>
      </c>
      <c r="C55" s="172">
        <v>632</v>
      </c>
      <c r="D55" s="161">
        <v>0.52949999999999997</v>
      </c>
      <c r="E55" s="130">
        <v>0.02</v>
      </c>
      <c r="F55" s="131">
        <v>0.4269288383087988</v>
      </c>
      <c r="G55" s="163">
        <v>0.156</v>
      </c>
      <c r="H55" s="163">
        <v>1.7999999999999999E-2</v>
      </c>
      <c r="I55" s="163">
        <v>3.3000000000000002E-2</v>
      </c>
      <c r="J55" s="175">
        <f t="shared" si="0"/>
        <v>0.21992883830879875</v>
      </c>
      <c r="K55" s="173"/>
      <c r="L55" s="173">
        <v>0.17</v>
      </c>
      <c r="M55" s="137"/>
      <c r="N55" s="138"/>
      <c r="O55" s="138"/>
      <c r="P55" t="str">
        <f t="shared" si="1"/>
        <v>Växtskyddsbiologi</v>
      </c>
    </row>
    <row r="56" spans="2:19" x14ac:dyDescent="0.15">
      <c r="B56" s="186" t="s">
        <v>155</v>
      </c>
      <c r="C56" s="187"/>
      <c r="D56" s="139"/>
      <c r="E56" s="133">
        <v>0.02</v>
      </c>
      <c r="F56" s="140"/>
      <c r="G56" s="140"/>
      <c r="H56" s="140"/>
      <c r="I56" s="140"/>
      <c r="J56" s="140"/>
      <c r="K56" s="140"/>
      <c r="L56" s="140"/>
      <c r="M56" s="140"/>
      <c r="N56" s="140"/>
      <c r="O56" s="141"/>
      <c r="P56" t="str">
        <f>IF(O56=0,"",O56)</f>
        <v/>
      </c>
    </row>
    <row r="57" spans="2:19" x14ac:dyDescent="0.15">
      <c r="B57" s="184" t="s">
        <v>156</v>
      </c>
      <c r="C57" s="185"/>
      <c r="D57" s="142"/>
      <c r="E57" s="130">
        <v>0.02</v>
      </c>
      <c r="F57" s="143"/>
      <c r="G57" s="143"/>
      <c r="H57" s="143"/>
      <c r="I57" s="143"/>
      <c r="J57" s="143"/>
      <c r="K57" s="143"/>
      <c r="L57" s="143"/>
      <c r="M57" s="143"/>
      <c r="N57" s="143"/>
      <c r="O57" s="144"/>
      <c r="P57" t="str">
        <f>IF(O57=0,"",O57)</f>
        <v/>
      </c>
    </row>
    <row r="58" spans="2:19" x14ac:dyDescent="0.15">
      <c r="B58" s="186" t="s">
        <v>157</v>
      </c>
      <c r="C58" s="187"/>
      <c r="D58" s="139"/>
      <c r="E58" s="133">
        <v>0.02</v>
      </c>
      <c r="F58" s="140"/>
      <c r="G58" s="140"/>
      <c r="H58" s="140"/>
      <c r="I58" s="140"/>
      <c r="J58" s="140"/>
      <c r="K58" s="140"/>
      <c r="L58" s="140"/>
      <c r="M58" s="140"/>
      <c r="N58" s="140"/>
      <c r="O58" s="141"/>
      <c r="P58" t="str">
        <f t="shared" ref="P58:P85" si="3">IF(O58=0,"",O58)</f>
        <v/>
      </c>
    </row>
    <row r="59" spans="2:19" x14ac:dyDescent="0.15">
      <c r="B59" s="184" t="s">
        <v>158</v>
      </c>
      <c r="C59" s="185"/>
      <c r="D59" s="142"/>
      <c r="E59" s="130">
        <v>0.02</v>
      </c>
      <c r="F59" s="143"/>
      <c r="G59" s="143"/>
      <c r="H59" s="143"/>
      <c r="I59" s="143"/>
      <c r="J59" s="143"/>
      <c r="K59" s="143"/>
      <c r="L59" s="143"/>
      <c r="M59" s="143"/>
      <c r="N59" s="143"/>
      <c r="O59" s="144"/>
      <c r="P59" t="str">
        <f t="shared" si="3"/>
        <v/>
      </c>
    </row>
    <row r="60" spans="2:19" x14ac:dyDescent="0.15">
      <c r="B60" s="186" t="s">
        <v>159</v>
      </c>
      <c r="C60" s="187"/>
      <c r="D60" s="139"/>
      <c r="E60" s="133">
        <v>0.02</v>
      </c>
      <c r="F60" s="140"/>
      <c r="G60" s="140"/>
      <c r="H60" s="140"/>
      <c r="I60" s="140"/>
      <c r="J60" s="140"/>
      <c r="K60" s="140"/>
      <c r="L60" s="140"/>
      <c r="M60" s="140"/>
      <c r="N60" s="140"/>
      <c r="O60" s="141"/>
      <c r="P60" t="str">
        <f t="shared" si="3"/>
        <v/>
      </c>
    </row>
    <row r="61" spans="2:19" x14ac:dyDescent="0.15">
      <c r="B61" s="184" t="s">
        <v>160</v>
      </c>
      <c r="C61" s="185"/>
      <c r="D61" s="142"/>
      <c r="E61" s="130">
        <v>0.02</v>
      </c>
      <c r="F61" s="143"/>
      <c r="G61" s="143"/>
      <c r="H61" s="143"/>
      <c r="I61" s="143"/>
      <c r="J61" s="143"/>
      <c r="K61" s="143"/>
      <c r="L61" s="143"/>
      <c r="M61" s="143"/>
      <c r="N61" s="143"/>
      <c r="O61" s="144"/>
      <c r="P61" t="str">
        <f t="shared" si="3"/>
        <v/>
      </c>
    </row>
    <row r="62" spans="2:19" x14ac:dyDescent="0.15">
      <c r="B62" s="186" t="s">
        <v>161</v>
      </c>
      <c r="C62" s="187"/>
      <c r="D62" s="139"/>
      <c r="E62" s="133">
        <v>0.02</v>
      </c>
      <c r="F62" s="140"/>
      <c r="G62" s="140"/>
      <c r="H62" s="140"/>
      <c r="I62" s="140"/>
      <c r="J62" s="140"/>
      <c r="K62" s="140"/>
      <c r="L62" s="140"/>
      <c r="M62" s="140"/>
      <c r="N62" s="140"/>
      <c r="O62" s="141"/>
      <c r="P62" t="str">
        <f t="shared" si="3"/>
        <v/>
      </c>
    </row>
    <row r="63" spans="2:19" x14ac:dyDescent="0.15">
      <c r="B63" s="184" t="s">
        <v>162</v>
      </c>
      <c r="C63" s="185"/>
      <c r="D63" s="142"/>
      <c r="E63" s="130">
        <v>0.02</v>
      </c>
      <c r="F63" s="143"/>
      <c r="G63" s="143"/>
      <c r="H63" s="143"/>
      <c r="I63" s="143"/>
      <c r="J63" s="143"/>
      <c r="K63" s="143"/>
      <c r="L63" s="143"/>
      <c r="M63" s="143"/>
      <c r="N63" s="143"/>
      <c r="O63" s="144"/>
      <c r="P63" t="str">
        <f t="shared" si="3"/>
        <v/>
      </c>
    </row>
    <row r="64" spans="2:19" x14ac:dyDescent="0.15">
      <c r="B64" s="186" t="s">
        <v>163</v>
      </c>
      <c r="C64" s="187"/>
      <c r="D64" s="139"/>
      <c r="E64" s="133">
        <v>0.02</v>
      </c>
      <c r="F64" s="140"/>
      <c r="G64" s="140"/>
      <c r="H64" s="140"/>
      <c r="I64" s="140"/>
      <c r="J64" s="140"/>
      <c r="K64" s="140"/>
      <c r="L64" s="140"/>
      <c r="M64" s="140"/>
      <c r="N64" s="140"/>
      <c r="O64" s="141"/>
      <c r="P64" t="str">
        <f t="shared" si="3"/>
        <v/>
      </c>
    </row>
    <row r="65" spans="2:16" x14ac:dyDescent="0.15">
      <c r="B65" s="184" t="s">
        <v>164</v>
      </c>
      <c r="C65" s="185"/>
      <c r="D65" s="142"/>
      <c r="E65" s="130">
        <v>0.02</v>
      </c>
      <c r="F65" s="143"/>
      <c r="G65" s="143"/>
      <c r="H65" s="143"/>
      <c r="I65" s="143"/>
      <c r="J65" s="143"/>
      <c r="K65" s="143"/>
      <c r="L65" s="143"/>
      <c r="M65" s="143"/>
      <c r="N65" s="143"/>
      <c r="O65" s="144"/>
      <c r="P65" t="str">
        <f t="shared" si="3"/>
        <v/>
      </c>
    </row>
    <row r="66" spans="2:16" x14ac:dyDescent="0.15">
      <c r="B66" s="186" t="s">
        <v>165</v>
      </c>
      <c r="C66" s="187"/>
      <c r="D66" s="139"/>
      <c r="E66" s="133">
        <v>0.02</v>
      </c>
      <c r="F66" s="140"/>
      <c r="G66" s="140"/>
      <c r="H66" s="140"/>
      <c r="I66" s="140"/>
      <c r="J66" s="140"/>
      <c r="K66" s="140"/>
      <c r="L66" s="140"/>
      <c r="M66" s="140"/>
      <c r="N66" s="140"/>
      <c r="O66" s="141"/>
      <c r="P66" t="str">
        <f t="shared" si="3"/>
        <v/>
      </c>
    </row>
    <row r="67" spans="2:16" x14ac:dyDescent="0.15">
      <c r="B67" s="184" t="s">
        <v>166</v>
      </c>
      <c r="C67" s="185"/>
      <c r="D67" s="142"/>
      <c r="E67" s="130">
        <v>0.02</v>
      </c>
      <c r="F67" s="143"/>
      <c r="G67" s="143"/>
      <c r="H67" s="143"/>
      <c r="I67" s="143"/>
      <c r="J67" s="143"/>
      <c r="K67" s="143"/>
      <c r="L67" s="143"/>
      <c r="M67" s="143"/>
      <c r="N67" s="143"/>
      <c r="O67" s="144"/>
      <c r="P67" t="str">
        <f t="shared" si="3"/>
        <v/>
      </c>
    </row>
    <row r="68" spans="2:16" x14ac:dyDescent="0.15">
      <c r="B68" s="186" t="s">
        <v>167</v>
      </c>
      <c r="C68" s="187"/>
      <c r="D68" s="139"/>
      <c r="E68" s="133">
        <v>0.02</v>
      </c>
      <c r="F68" s="140"/>
      <c r="G68" s="140"/>
      <c r="H68" s="140"/>
      <c r="I68" s="140"/>
      <c r="J68" s="140"/>
      <c r="K68" s="140"/>
      <c r="L68" s="140"/>
      <c r="M68" s="140"/>
      <c r="N68" s="140"/>
      <c r="O68" s="141"/>
      <c r="P68" t="str">
        <f t="shared" si="3"/>
        <v/>
      </c>
    </row>
    <row r="69" spans="2:16" x14ac:dyDescent="0.15">
      <c r="B69" s="184" t="s">
        <v>168</v>
      </c>
      <c r="C69" s="185"/>
      <c r="D69" s="142"/>
      <c r="E69" s="130">
        <v>0.02</v>
      </c>
      <c r="F69" s="143"/>
      <c r="G69" s="143"/>
      <c r="H69" s="143"/>
      <c r="I69" s="143"/>
      <c r="J69" s="143"/>
      <c r="K69" s="143"/>
      <c r="L69" s="143"/>
      <c r="M69" s="143"/>
      <c r="N69" s="143"/>
      <c r="O69" s="144"/>
      <c r="P69" t="str">
        <f t="shared" si="3"/>
        <v/>
      </c>
    </row>
    <row r="70" spans="2:16" x14ac:dyDescent="0.15">
      <c r="B70" s="186" t="s">
        <v>169</v>
      </c>
      <c r="C70" s="187"/>
      <c r="D70" s="139"/>
      <c r="E70" s="133">
        <v>0.02</v>
      </c>
      <c r="F70" s="140"/>
      <c r="G70" s="140"/>
      <c r="H70" s="140"/>
      <c r="I70" s="140"/>
      <c r="J70" s="140"/>
      <c r="K70" s="140"/>
      <c r="L70" s="140"/>
      <c r="M70" s="140"/>
      <c r="N70" s="140"/>
      <c r="O70" s="141"/>
      <c r="P70" t="str">
        <f t="shared" si="3"/>
        <v/>
      </c>
    </row>
    <row r="71" spans="2:16" x14ac:dyDescent="0.15">
      <c r="B71" s="184" t="s">
        <v>170</v>
      </c>
      <c r="C71" s="185"/>
      <c r="D71" s="142"/>
      <c r="E71" s="130">
        <v>0.02</v>
      </c>
      <c r="F71" s="143"/>
      <c r="G71" s="143"/>
      <c r="H71" s="143"/>
      <c r="I71" s="143"/>
      <c r="J71" s="143"/>
      <c r="K71" s="143"/>
      <c r="L71" s="143"/>
      <c r="M71" s="143"/>
      <c r="N71" s="143"/>
      <c r="O71" s="144"/>
      <c r="P71" t="str">
        <f t="shared" si="3"/>
        <v/>
      </c>
    </row>
    <row r="72" spans="2:16" x14ac:dyDescent="0.15">
      <c r="B72" s="186" t="s">
        <v>171</v>
      </c>
      <c r="C72" s="187"/>
      <c r="D72" s="139"/>
      <c r="E72" s="133">
        <v>0.02</v>
      </c>
      <c r="F72" s="140"/>
      <c r="G72" s="140"/>
      <c r="H72" s="140"/>
      <c r="I72" s="140"/>
      <c r="J72" s="140"/>
      <c r="K72" s="140"/>
      <c r="L72" s="140"/>
      <c r="M72" s="140"/>
      <c r="N72" s="140"/>
      <c r="O72" s="141"/>
      <c r="P72" t="str">
        <f t="shared" si="3"/>
        <v/>
      </c>
    </row>
    <row r="73" spans="2:16" x14ac:dyDescent="0.15">
      <c r="B73" s="184" t="s">
        <v>172</v>
      </c>
      <c r="C73" s="185"/>
      <c r="D73" s="142"/>
      <c r="E73" s="130">
        <v>0.02</v>
      </c>
      <c r="F73" s="143"/>
      <c r="G73" s="143"/>
      <c r="H73" s="143"/>
      <c r="I73" s="143"/>
      <c r="J73" s="143"/>
      <c r="K73" s="143"/>
      <c r="L73" s="143"/>
      <c r="M73" s="143"/>
      <c r="N73" s="143"/>
      <c r="O73" s="144"/>
      <c r="P73" t="str">
        <f t="shared" si="3"/>
        <v/>
      </c>
    </row>
    <row r="74" spans="2:16" x14ac:dyDescent="0.15">
      <c r="B74" s="186" t="s">
        <v>173</v>
      </c>
      <c r="C74" s="187"/>
      <c r="D74" s="139"/>
      <c r="E74" s="133">
        <v>0.02</v>
      </c>
      <c r="F74" s="140"/>
      <c r="G74" s="140"/>
      <c r="H74" s="140"/>
      <c r="I74" s="140"/>
      <c r="J74" s="140"/>
      <c r="K74" s="140"/>
      <c r="L74" s="140"/>
      <c r="M74" s="140"/>
      <c r="N74" s="140"/>
      <c r="O74" s="141"/>
      <c r="P74" t="str">
        <f t="shared" si="3"/>
        <v/>
      </c>
    </row>
    <row r="75" spans="2:16" x14ac:dyDescent="0.15">
      <c r="B75" s="184" t="s">
        <v>174</v>
      </c>
      <c r="C75" s="185"/>
      <c r="D75" s="142"/>
      <c r="E75" s="130">
        <v>0.02</v>
      </c>
      <c r="F75" s="143"/>
      <c r="G75" s="143"/>
      <c r="H75" s="143"/>
      <c r="I75" s="143"/>
      <c r="J75" s="143"/>
      <c r="K75" s="143"/>
      <c r="L75" s="143"/>
      <c r="M75" s="143"/>
      <c r="N75" s="143"/>
      <c r="O75" s="144"/>
      <c r="P75" t="str">
        <f t="shared" si="3"/>
        <v/>
      </c>
    </row>
    <row r="76" spans="2:16" x14ac:dyDescent="0.15">
      <c r="B76" s="186" t="s">
        <v>175</v>
      </c>
      <c r="C76" s="187"/>
      <c r="D76" s="139"/>
      <c r="E76" s="133">
        <v>0.02</v>
      </c>
      <c r="F76" s="140"/>
      <c r="G76" s="140"/>
      <c r="H76" s="140"/>
      <c r="I76" s="140"/>
      <c r="J76" s="140"/>
      <c r="K76" s="140"/>
      <c r="L76" s="140"/>
      <c r="M76" s="140"/>
      <c r="N76" s="140"/>
      <c r="O76" s="141"/>
      <c r="P76" t="str">
        <f t="shared" si="3"/>
        <v/>
      </c>
    </row>
    <row r="77" spans="2:16" x14ac:dyDescent="0.15">
      <c r="B77" s="184" t="s">
        <v>176</v>
      </c>
      <c r="C77" s="185"/>
      <c r="D77" s="142"/>
      <c r="E77" s="130">
        <v>0.02</v>
      </c>
      <c r="F77" s="143"/>
      <c r="G77" s="143"/>
      <c r="H77" s="143"/>
      <c r="I77" s="143"/>
      <c r="J77" s="143"/>
      <c r="K77" s="143"/>
      <c r="L77" s="143"/>
      <c r="M77" s="143"/>
      <c r="N77" s="143"/>
      <c r="O77" s="144"/>
      <c r="P77" t="str">
        <f t="shared" si="3"/>
        <v/>
      </c>
    </row>
    <row r="78" spans="2:16" x14ac:dyDescent="0.15">
      <c r="B78" s="186" t="s">
        <v>177</v>
      </c>
      <c r="C78" s="187"/>
      <c r="D78" s="139"/>
      <c r="E78" s="133">
        <v>0.02</v>
      </c>
      <c r="F78" s="140"/>
      <c r="G78" s="140"/>
      <c r="H78" s="140"/>
      <c r="I78" s="140"/>
      <c r="J78" s="140"/>
      <c r="K78" s="140"/>
      <c r="L78" s="140"/>
      <c r="M78" s="140"/>
      <c r="N78" s="140"/>
      <c r="O78" s="141"/>
      <c r="P78" t="str">
        <f t="shared" si="3"/>
        <v/>
      </c>
    </row>
    <row r="79" spans="2:16" x14ac:dyDescent="0.15">
      <c r="B79" s="184" t="s">
        <v>178</v>
      </c>
      <c r="C79" s="185"/>
      <c r="D79" s="142"/>
      <c r="E79" s="130">
        <v>0.02</v>
      </c>
      <c r="F79" s="143"/>
      <c r="G79" s="143"/>
      <c r="H79" s="143"/>
      <c r="I79" s="143"/>
      <c r="J79" s="143"/>
      <c r="K79" s="143"/>
      <c r="L79" s="143"/>
      <c r="M79" s="143"/>
      <c r="N79" s="143"/>
      <c r="O79" s="144"/>
      <c r="P79" t="str">
        <f t="shared" si="3"/>
        <v/>
      </c>
    </row>
    <row r="80" spans="2:16" x14ac:dyDescent="0.15">
      <c r="B80" s="186" t="s">
        <v>179</v>
      </c>
      <c r="C80" s="187"/>
      <c r="D80" s="139"/>
      <c r="E80" s="133">
        <v>0.02</v>
      </c>
      <c r="F80" s="140"/>
      <c r="G80" s="140"/>
      <c r="H80" s="140"/>
      <c r="I80" s="140"/>
      <c r="J80" s="140"/>
      <c r="K80" s="140"/>
      <c r="L80" s="140"/>
      <c r="M80" s="140"/>
      <c r="N80" s="140"/>
      <c r="O80" s="141"/>
      <c r="P80" t="str">
        <f t="shared" si="3"/>
        <v/>
      </c>
    </row>
    <row r="81" spans="2:16" x14ac:dyDescent="0.15">
      <c r="B81" s="184" t="s">
        <v>180</v>
      </c>
      <c r="C81" s="185"/>
      <c r="D81" s="142"/>
      <c r="E81" s="130">
        <v>0.02</v>
      </c>
      <c r="F81" s="143"/>
      <c r="G81" s="143"/>
      <c r="H81" s="143"/>
      <c r="I81" s="143"/>
      <c r="J81" s="143"/>
      <c r="K81" s="143"/>
      <c r="L81" s="143"/>
      <c r="M81" s="143"/>
      <c r="N81" s="143"/>
      <c r="O81" s="144"/>
      <c r="P81" t="str">
        <f t="shared" si="3"/>
        <v/>
      </c>
    </row>
    <row r="82" spans="2:16" x14ac:dyDescent="0.15">
      <c r="B82" s="186" t="s">
        <v>181</v>
      </c>
      <c r="C82" s="187"/>
      <c r="D82" s="139"/>
      <c r="E82" s="133">
        <v>0.02</v>
      </c>
      <c r="F82" s="140"/>
      <c r="G82" s="140"/>
      <c r="H82" s="140"/>
      <c r="I82" s="140"/>
      <c r="J82" s="140"/>
      <c r="K82" s="140"/>
      <c r="L82" s="140"/>
      <c r="M82" s="140"/>
      <c r="N82" s="140"/>
      <c r="O82" s="141"/>
      <c r="P82" t="str">
        <f t="shared" si="3"/>
        <v/>
      </c>
    </row>
    <row r="83" spans="2:16" x14ac:dyDescent="0.15">
      <c r="B83" s="184" t="s">
        <v>182</v>
      </c>
      <c r="C83" s="185"/>
      <c r="D83" s="142"/>
      <c r="E83" s="130">
        <v>0.02</v>
      </c>
      <c r="F83" s="143"/>
      <c r="G83" s="143"/>
      <c r="H83" s="143"/>
      <c r="I83" s="143"/>
      <c r="J83" s="143"/>
      <c r="K83" s="143"/>
      <c r="L83" s="143"/>
      <c r="M83" s="143"/>
      <c r="N83" s="143"/>
      <c r="O83" s="144"/>
      <c r="P83" t="str">
        <f t="shared" si="3"/>
        <v/>
      </c>
    </row>
    <row r="84" spans="2:16" x14ac:dyDescent="0.15">
      <c r="B84" s="186" t="s">
        <v>183</v>
      </c>
      <c r="C84" s="187"/>
      <c r="D84" s="139"/>
      <c r="E84" s="133">
        <v>0.02</v>
      </c>
      <c r="F84" s="140"/>
      <c r="G84" s="140"/>
      <c r="H84" s="140"/>
      <c r="I84" s="140"/>
      <c r="J84" s="140"/>
      <c r="K84" s="140"/>
      <c r="L84" s="140"/>
      <c r="M84" s="140"/>
      <c r="N84" s="140"/>
      <c r="O84" s="141"/>
      <c r="P84" t="str">
        <f t="shared" si="3"/>
        <v/>
      </c>
    </row>
    <row r="85" spans="2:16" x14ac:dyDescent="0.15">
      <c r="B85" s="184" t="s">
        <v>184</v>
      </c>
      <c r="C85" s="185"/>
      <c r="D85" s="142"/>
      <c r="E85" s="130">
        <v>0.02</v>
      </c>
      <c r="F85" s="143"/>
      <c r="G85" s="143"/>
      <c r="H85" s="143"/>
      <c r="I85" s="143"/>
      <c r="J85" s="143"/>
      <c r="K85" s="143"/>
      <c r="L85" s="143"/>
      <c r="M85" s="143"/>
      <c r="N85" s="143"/>
      <c r="O85" s="144"/>
      <c r="P85" t="str">
        <f t="shared" si="3"/>
        <v/>
      </c>
    </row>
  </sheetData>
  <sheetProtection formatCells="0"/>
  <mergeCells count="43">
    <mergeCell ref="B85:C85"/>
    <mergeCell ref="B79:C79"/>
    <mergeCell ref="B80:C80"/>
    <mergeCell ref="B81:C81"/>
    <mergeCell ref="B82:C82"/>
    <mergeCell ref="B83:C83"/>
    <mergeCell ref="B84:C84"/>
    <mergeCell ref="B64:C64"/>
    <mergeCell ref="B65:C65"/>
    <mergeCell ref="B78:C78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6:C66"/>
    <mergeCell ref="B57:C57"/>
    <mergeCell ref="B58:C58"/>
    <mergeCell ref="B59:C59"/>
    <mergeCell ref="F11:L11"/>
    <mergeCell ref="M11:N11"/>
    <mergeCell ref="B61:C61"/>
    <mergeCell ref="B62:C62"/>
    <mergeCell ref="B63:C63"/>
    <mergeCell ref="B9:O9"/>
    <mergeCell ref="C2:F2"/>
    <mergeCell ref="C4:N4"/>
    <mergeCell ref="C5:N5"/>
    <mergeCell ref="C6:N6"/>
    <mergeCell ref="C7:N7"/>
    <mergeCell ref="B60:C60"/>
    <mergeCell ref="B11:B12"/>
    <mergeCell ref="C11:C12"/>
    <mergeCell ref="D11:D12"/>
    <mergeCell ref="E11:E12"/>
    <mergeCell ref="O11:O12"/>
    <mergeCell ref="B56:C56"/>
  </mergeCells>
  <pageMargins left="0.70866141732283472" right="0.51181102362204722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Instruktion</vt:lpstr>
      <vt:lpstr>Sammanställning budget</vt:lpstr>
      <vt:lpstr>Organisation</vt:lpstr>
      <vt:lpstr>Referensgrupp</vt:lpstr>
      <vt:lpstr>Forskarutbkurs </vt:lpstr>
      <vt:lpstr>Övriga aktiviteter</vt:lpstr>
      <vt:lpstr>OH resp inst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macus</dc:creator>
  <cp:lastModifiedBy>Anne-Lie Blomström</cp:lastModifiedBy>
  <cp:lastPrinted>2010-10-08T09:25:48Z</cp:lastPrinted>
  <dcterms:created xsi:type="dcterms:W3CDTF">2004-01-18T19:20:20Z</dcterms:created>
  <dcterms:modified xsi:type="dcterms:W3CDTF">2023-10-13T07:51:08Z</dcterms:modified>
</cp:coreProperties>
</file>