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nblo/Documents/GS-VMAS/"/>
    </mc:Choice>
  </mc:AlternateContent>
  <xr:revisionPtr revIDLastSave="0" documentId="13_ncr:1_{1253CEDA-EB77-8441-8E20-984B3CEDB47F}" xr6:coauthVersionLast="47" xr6:coauthVersionMax="47" xr10:uidLastSave="{00000000-0000-0000-0000-000000000000}"/>
  <bookViews>
    <workbookView xWindow="940" yWindow="5520" windowWidth="46320" windowHeight="19960" tabRatio="822" xr2:uid="{00000000-000D-0000-FFFF-FFFF00000000}"/>
  </bookViews>
  <sheets>
    <sheet name="Instruktion" sheetId="42" r:id="rId1"/>
    <sheet name="Sammanställning budget" sheetId="15" r:id="rId2"/>
    <sheet name="Organisation" sheetId="35" state="hidden" r:id="rId3"/>
    <sheet name="Referensgrupp" sheetId="37" state="hidden" r:id="rId4"/>
    <sheet name="Forskarutbkurs " sheetId="43" r:id="rId5"/>
    <sheet name="Övriga aktiviteter" sheetId="22" r:id="rId6"/>
    <sheet name="OH resp inst 2025" sheetId="47" r:id="rId7"/>
  </sheets>
  <externalReferences>
    <externalReference r:id="rId8"/>
    <externalReference r:id="rId9"/>
  </externalReferences>
  <definedNames>
    <definedName name="_xlnm._FilterDatabase" localSheetId="6" hidden="1">'OH resp inst 2025'!$B$11:$L$11</definedName>
    <definedName name="NJVN">'[1]10. Partner'!#REF!</definedName>
    <definedName name="NJVV">'[1]10. Partner'!#REF!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7" l="1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27" i="47"/>
  <c r="K28" i="47"/>
  <c r="K29" i="47"/>
  <c r="K30" i="47"/>
  <c r="K31" i="47"/>
  <c r="K32" i="47"/>
  <c r="K33" i="47"/>
  <c r="K34" i="47"/>
  <c r="K35" i="47"/>
  <c r="K36" i="47"/>
  <c r="K37" i="47"/>
  <c r="K38" i="47"/>
  <c r="K39" i="47"/>
  <c r="K40" i="47"/>
  <c r="K41" i="47"/>
  <c r="K42" i="47"/>
  <c r="K43" i="47"/>
  <c r="K44" i="47"/>
  <c r="K45" i="47"/>
  <c r="K46" i="47"/>
  <c r="K47" i="47"/>
  <c r="K48" i="47"/>
  <c r="K49" i="47"/>
  <c r="K12" i="47"/>
  <c r="L11" i="47"/>
  <c r="G11" i="47"/>
  <c r="F10" i="47"/>
  <c r="E10" i="47"/>
  <c r="C10" i="47"/>
  <c r="C6" i="47"/>
  <c r="C5" i="47"/>
  <c r="C4" i="47"/>
  <c r="B2" i="47"/>
  <c r="F27" i="43" l="1"/>
  <c r="C9" i="37"/>
  <c r="F26" i="15"/>
  <c r="F25" i="15"/>
  <c r="F24" i="15"/>
  <c r="F23" i="15"/>
  <c r="F22" i="15"/>
  <c r="F21" i="15"/>
  <c r="F77" i="43"/>
  <c r="F30" i="43"/>
  <c r="F22" i="43"/>
  <c r="F21" i="43"/>
  <c r="F19" i="22"/>
  <c r="C8" i="37"/>
  <c r="C7" i="37"/>
  <c r="C6" i="37"/>
  <c r="E18" i="37" s="1"/>
  <c r="F18" i="37" s="1"/>
  <c r="F1" i="22"/>
  <c r="E1" i="37"/>
  <c r="F1" i="43" s="1"/>
  <c r="G1" i="35"/>
  <c r="F54" i="37"/>
  <c r="D19" i="35"/>
  <c r="G19" i="35" s="1"/>
  <c r="D18" i="35"/>
  <c r="G18" i="35" s="1"/>
  <c r="D17" i="35"/>
  <c r="G17" i="35" s="1"/>
  <c r="H17" i="35" s="1"/>
  <c r="F62" i="22"/>
  <c r="I51" i="35"/>
  <c r="H19" i="35" l="1"/>
  <c r="I19" i="35" s="1"/>
  <c r="F22" i="22"/>
  <c r="F18" i="22"/>
  <c r="F28" i="43"/>
  <c r="F30" i="15"/>
  <c r="F23" i="22"/>
  <c r="F20" i="43"/>
  <c r="F29" i="43"/>
  <c r="E23" i="37"/>
  <c r="F23" i="37" s="1"/>
  <c r="F23" i="43"/>
  <c r="F31" i="43"/>
  <c r="F24" i="43"/>
  <c r="F32" i="43"/>
  <c r="E20" i="37"/>
  <c r="F20" i="37" s="1"/>
  <c r="E24" i="37"/>
  <c r="F24" i="37" s="1"/>
  <c r="F25" i="43"/>
  <c r="F33" i="43"/>
  <c r="F18" i="43"/>
  <c r="F26" i="43"/>
  <c r="F34" i="43"/>
  <c r="E22" i="37"/>
  <c r="F22" i="37" s="1"/>
  <c r="E19" i="37"/>
  <c r="F19" i="37" s="1"/>
  <c r="E21" i="37"/>
  <c r="F21" i="37" s="1"/>
  <c r="F19" i="43"/>
  <c r="H18" i="35"/>
  <c r="I18" i="35"/>
  <c r="I17" i="35"/>
  <c r="F21" i="22"/>
  <c r="F20" i="22"/>
  <c r="F26" i="37" l="1"/>
  <c r="F31" i="37" s="1"/>
  <c r="F30" i="37"/>
  <c r="F32" i="37"/>
  <c r="F34" i="37"/>
  <c r="F33" i="37"/>
  <c r="F24" i="22"/>
  <c r="F32" i="22" s="1"/>
  <c r="F35" i="43"/>
  <c r="I21" i="35"/>
  <c r="I29" i="35" s="1"/>
  <c r="F33" i="22" l="1"/>
  <c r="F34" i="22"/>
  <c r="F37" i="37"/>
  <c r="F59" i="37" s="1"/>
  <c r="F30" i="22"/>
  <c r="F31" i="22"/>
  <c r="F42" i="43"/>
  <c r="F45" i="43"/>
  <c r="F41" i="43"/>
  <c r="F43" i="43"/>
  <c r="F44" i="43"/>
  <c r="I25" i="35"/>
  <c r="I27" i="35"/>
  <c r="I28" i="35"/>
  <c r="I26" i="35"/>
  <c r="F37" i="22" l="1"/>
  <c r="F68" i="22" s="1"/>
  <c r="F48" i="43"/>
  <c r="F83" i="43" s="1"/>
  <c r="I32" i="35"/>
  <c r="I56" i="35" l="1"/>
  <c r="F38" i="15" s="1"/>
  <c r="F18" i="15"/>
  <c r="F34" i="15" s="1"/>
  <c r="F3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F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4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5" authorId="0" shapeId="0" xr:uid="{00000000-0006-0000-0100-000006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6" authorId="0" shapeId="0" xr:uid="{00000000-0006-0000-0100-000007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Karlsson</author>
    <author>jimmyk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SLU:s LKP 2021 för alla ålderskategorier är 54,45 % inkl. semestertillägg.</t>
        </r>
      </text>
    </comment>
    <comment ref="C8" authorId="0" shapeId="0" xr:uid="{00000000-0006-0000-0200-000002000000}">
      <text>
        <r>
          <rPr>
            <sz val="9"/>
            <color indexed="81"/>
            <rFont val="Tahoma"/>
            <family val="2"/>
          </rPr>
          <t>Enligt budgetanvisningarna för SLU år 2021 så gäller följande:
Löneökningarna bedöms till högst 2,0 %</t>
        </r>
      </text>
    </comment>
    <comment ref="C1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9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400-000003000000}">
      <text>
        <r>
          <rPr>
            <sz val="9"/>
            <color indexed="81"/>
            <rFont val="Tahoma"/>
            <family val="2"/>
          </rPr>
          <t>Varje budgeterad undervisningstimme ger med automatik kompensation för planeringstid med faktor 3. Dvs lägger man in en undervisningstimme så räknar modellen fram kostnaden för totalt 3 timmar.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Varje budgeterad undervisningstimme medför 3 timmar planeringstid</t>
        </r>
      </text>
    </comment>
  </commentList>
</comments>
</file>

<file path=xl/sharedStrings.xml><?xml version="1.0" encoding="utf-8"?>
<sst xmlns="http://schemas.openxmlformats.org/spreadsheetml/2006/main" count="368" uniqueCount="233">
  <si>
    <t>PROJEKTBUDGET</t>
  </si>
  <si>
    <t>Månadslön</t>
  </si>
  <si>
    <t>Personal</t>
  </si>
  <si>
    <t>Material</t>
  </si>
  <si>
    <t>Resor</t>
  </si>
  <si>
    <t>Övrigt</t>
  </si>
  <si>
    <t>Drift</t>
  </si>
  <si>
    <t>Summa kostnader</t>
  </si>
  <si>
    <t>Tj.grad</t>
  </si>
  <si>
    <t>Person 1</t>
  </si>
  <si>
    <t>Summa driftskostnader</t>
  </si>
  <si>
    <t>Sammanställning</t>
  </si>
  <si>
    <t>LKP</t>
  </si>
  <si>
    <t>Aktivitet:</t>
  </si>
  <si>
    <t>Externa lärare</t>
  </si>
  <si>
    <t>Mat och logi</t>
  </si>
  <si>
    <t>Lokalhyra för aktiviteten</t>
  </si>
  <si>
    <t>Antal månader</t>
  </si>
  <si>
    <t>Forskarskola:</t>
  </si>
  <si>
    <t>Antal timmar</t>
  </si>
  <si>
    <t>Kostnad (lön+LKP)</t>
  </si>
  <si>
    <r>
      <t>1</t>
    </r>
    <r>
      <rPr>
        <sz val="10"/>
        <rFont val="Arial"/>
        <family val="2"/>
      </rPr>
      <t xml:space="preserve"> Föreläsning, seminarium, övningar etc. Ange direkta timmar för aktiviteten.</t>
    </r>
  </si>
  <si>
    <t xml:space="preserve"> Kompensation för undervisningsplanering sker automatiskt i slutkolumnen.</t>
  </si>
  <si>
    <t>Annan verksamhet avser exkursioner, studiebesök etc.</t>
  </si>
  <si>
    <r>
      <t>Undervisning</t>
    </r>
    <r>
      <rPr>
        <b/>
        <vertAlign val="superscript"/>
        <sz val="12"/>
        <rFont val="Arial"/>
        <family val="2"/>
      </rPr>
      <t>1</t>
    </r>
  </si>
  <si>
    <r>
      <t>2</t>
    </r>
    <r>
      <rPr>
        <sz val="10"/>
        <rFont val="Arial"/>
        <family val="2"/>
      </rPr>
      <t xml:space="preserve"> Planering avser kursplanering utöver undervisningsplanering.</t>
    </r>
  </si>
  <si>
    <r>
      <t>Planering o. annan verksamhet</t>
    </r>
    <r>
      <rPr>
        <b/>
        <vertAlign val="superscript"/>
        <sz val="12"/>
        <rFont val="Arial"/>
        <family val="2"/>
      </rPr>
      <t>2</t>
    </r>
  </si>
  <si>
    <t>Arvode</t>
  </si>
  <si>
    <t>Kostnader</t>
  </si>
  <si>
    <t>Budgeterade årskostnader</t>
  </si>
  <si>
    <t>(Ange olika typer av driftskostnader, se exempel nedan)</t>
  </si>
  <si>
    <t>Lokal-OH</t>
  </si>
  <si>
    <t>Institutions - OH</t>
  </si>
  <si>
    <t>S:a lön+ LKP</t>
  </si>
  <si>
    <t>Förutsättningar</t>
  </si>
  <si>
    <t>%</t>
  </si>
  <si>
    <t>Universitets-OH</t>
  </si>
  <si>
    <t>Fakultets- OH</t>
  </si>
  <si>
    <t>Summa</t>
  </si>
  <si>
    <t>Namn och inst</t>
  </si>
  <si>
    <t>S:a LKP</t>
  </si>
  <si>
    <t>Namn och varifrån t.ex , GE healthcare</t>
  </si>
  <si>
    <t>Tillkommande gemensamma kostnader på lönemedel</t>
  </si>
  <si>
    <t>Lön</t>
  </si>
  <si>
    <t>Summa lönekostnader inkl gemensamma kostnader på lönemedel</t>
  </si>
  <si>
    <t>Externa lärare namnge om möjligt</t>
  </si>
  <si>
    <t>Huvudsökande:</t>
  </si>
  <si>
    <t>Referensgrupp om sådan anses bör finnas</t>
  </si>
  <si>
    <t>Extern arvodist *</t>
  </si>
  <si>
    <t>Summa arvode inkl gemensamma kostnader på arvoden</t>
  </si>
  <si>
    <t>Person 2</t>
  </si>
  <si>
    <t>Person 3</t>
  </si>
  <si>
    <t>Ange kostnader för samtliga forskarutbildningskurser</t>
  </si>
  <si>
    <t>på denna sida</t>
  </si>
  <si>
    <t>SLU Personal</t>
  </si>
  <si>
    <t>Ange kostnader för samtliga övriga aktivteter.</t>
  </si>
  <si>
    <t>Totala personalkostnader (lön + arvode)</t>
  </si>
  <si>
    <t>BUDGET FÖR FORSKARSKOLA :</t>
  </si>
  <si>
    <t>Arbetsgång:</t>
  </si>
  <si>
    <t>Instruktion för blankett budget forskarskolor VH</t>
  </si>
  <si>
    <t>- Sammanställning budget</t>
  </si>
  <si>
    <t>- Forskarutbildningskurser</t>
  </si>
  <si>
    <t>- Övriga aktiviteter</t>
  </si>
  <si>
    <t xml:space="preserve">I fliken "Forskarutbildningskurs" ange institutions-OH samt Lokal-OH </t>
  </si>
  <si>
    <t>ange namnet på SLU personalen om möjligt vid beräkning av lönekostnader annars ange person 1,person 2 osv.</t>
  </si>
  <si>
    <t>ange antalet undervisningstimmar</t>
  </si>
  <si>
    <t>ange antalet timmar för planering av kurser utöver undervisningsplanering.</t>
  </si>
  <si>
    <t xml:space="preserve">skatta övriga driftkostnader som forskarutbildningskurserna kan generera, i form av externa lärare, resor, mtrl osv. </t>
  </si>
  <si>
    <t xml:space="preserve">I fliken "Övriga aktiviteter" ange institutions-OH samt Lokal-OH </t>
  </si>
  <si>
    <t>ange månadslön för personalen</t>
  </si>
  <si>
    <t xml:space="preserve">skatta övriga driftkostnader som övriga aktiviteter kan generera, i form av externa lärare, resor, mtrl osv. </t>
  </si>
  <si>
    <t>exempel på övriga aktiviteter : seminarier, workshops, nätverksträffar mm.</t>
  </si>
  <si>
    <t>Ange aktiviteten, övriga aktiviteter t.ex seminarier, workshops, nätverksträffar mm.</t>
  </si>
  <si>
    <t>ange namnet på SLU personalen om detta är möjligt vid beräkning av lönekostnader, i annat fall ange person 1, person 2 osv.</t>
  </si>
  <si>
    <t>Person 4</t>
  </si>
  <si>
    <t>Person 5</t>
  </si>
  <si>
    <t>Person 6</t>
  </si>
  <si>
    <t xml:space="preserve">Fyll i de färgmarkerade fälten i kalkylen, övriga fält är skyddade. </t>
  </si>
  <si>
    <t>Ange budgetår i fliken sammanställning (länkas sedan till övriga sidor)</t>
  </si>
  <si>
    <t xml:space="preserve">Löneökning </t>
  </si>
  <si>
    <t xml:space="preserve">Löneökning budget </t>
  </si>
  <si>
    <t>Enl budgetanvisningar från Controlleravd.</t>
  </si>
  <si>
    <t>S:a underliggande flikar</t>
  </si>
  <si>
    <t>Avvikelse jmf sammanställning ovan.</t>
  </si>
  <si>
    <t>Kontroll av beräkningar</t>
  </si>
  <si>
    <t>Bibliotek</t>
  </si>
  <si>
    <t>forskarutbildningskurser.</t>
  </si>
  <si>
    <t>Förutsättningar OH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</si>
  <si>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</si>
  <si>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</si>
  <si>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</si>
  <si>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</si>
  <si>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</si>
  <si>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</si>
  <si>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</si>
  <si>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</si>
  <si>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</si>
  <si>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</si>
  <si>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</si>
  <si>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GS-VMAS</t>
  </si>
  <si>
    <t>Forskarutbildningskurs</t>
  </si>
  <si>
    <t xml:space="preserve">Gäller för hela SLU </t>
  </si>
  <si>
    <t xml:space="preserve">Person 1 </t>
  </si>
  <si>
    <t xml:space="preserve">Person 3 </t>
  </si>
  <si>
    <t xml:space="preserve">Person 4 </t>
  </si>
  <si>
    <t>Akvatiska resurser</t>
  </si>
  <si>
    <t>Artdatabanken</t>
  </si>
  <si>
    <t>Biosystem och teknologi</t>
  </si>
  <si>
    <t>Ekologi NJ</t>
  </si>
  <si>
    <t>Ekologi S</t>
  </si>
  <si>
    <t>Ekonomi</t>
  </si>
  <si>
    <t>Energi och teknik</t>
  </si>
  <si>
    <t>Enheten för samverkan och utveckling</t>
  </si>
  <si>
    <t>Enheten för skoglig fältforskning</t>
  </si>
  <si>
    <t>Kliniska vetenskaper</t>
  </si>
  <si>
    <t>Landskapsarkitektur, planering och förvaltning</t>
  </si>
  <si>
    <t>Mark och miljö NJ</t>
  </si>
  <si>
    <t>Mark och miljö S</t>
  </si>
  <si>
    <t>Molekylära vetenskaper</t>
  </si>
  <si>
    <t>Människa och samhälle</t>
  </si>
  <si>
    <t>Odlingsenheten</t>
  </si>
  <si>
    <t>Skogens biomaterial och teknologi</t>
  </si>
  <si>
    <t>Skogens ekologi och skötsel</t>
  </si>
  <si>
    <t>Skoglig genetik och växtfysiologi</t>
  </si>
  <si>
    <t>Skoglig mykologi och växtpatologi NJ</t>
  </si>
  <si>
    <t>Skoglig mykologi och växtpatologi S</t>
  </si>
  <si>
    <t>Skoglig resurshushållning</t>
  </si>
  <si>
    <t>Skogsekonomi</t>
  </si>
  <si>
    <t>Skogsmästarskolan</t>
  </si>
  <si>
    <t>SLU-biblioteket</t>
  </si>
  <si>
    <t>Stad och land LTV</t>
  </si>
  <si>
    <t>Stad och land NJ</t>
  </si>
  <si>
    <t>Sydsvensk skogsvetenskap</t>
  </si>
  <si>
    <t>Vatten och miljö</t>
  </si>
  <si>
    <t>Vilt, fisk och miljö</t>
  </si>
  <si>
    <t>Växtbiologi</t>
  </si>
  <si>
    <t>Växtförädling</t>
  </si>
  <si>
    <t>Växtproduktionsekologi</t>
  </si>
  <si>
    <t>Växtskyddsbiologi</t>
  </si>
  <si>
    <t>Ange din institutions-OH (se flik "OH resp inst" och använd lönepåslaget "indirekt")</t>
  </si>
  <si>
    <t>Ange din institutions lokal-OH (se flik "OH resp inst" och använd lönepåslaget "lokal")</t>
  </si>
  <si>
    <t>- OH resp inst</t>
  </si>
  <si>
    <t>Mallen innehåller 4 stycken flikar /bilagor:</t>
  </si>
  <si>
    <t>Ange kursens/aktivitetens titelns/namn</t>
  </si>
  <si>
    <t xml:space="preserve">Kurs/aktivitet </t>
  </si>
  <si>
    <t>Börja med att fylla i namn på forskarskolan, huvudsökande och kursens/aktivitetnens namn i fliken "sammanställning budget".</t>
  </si>
  <si>
    <t>Ange namn på huvudsökande</t>
  </si>
  <si>
    <t>OBS vi önskar även att ni motiverar kostnaderna och timmarna ni söker för samt kopplar dessa till de olika momenten/delarna av kursen</t>
  </si>
  <si>
    <t>OBS vi önskar även att ni motiverar kostnaderna och timmarna ni söker för samt kopplar dessa till de olika momenten/delarna av aktiviteten</t>
  </si>
  <si>
    <t xml:space="preserve">OBS vi önskar även att ni motiverar kostnaderna/timmarna  </t>
  </si>
  <si>
    <t>och kopplar till de olika momenten/delarna av kursen</t>
  </si>
  <si>
    <t>och kopplar till de olika momenten/delarna av aktiviteten</t>
  </si>
  <si>
    <t>Universitetets verksamhetsstöd</t>
  </si>
  <si>
    <t>Angående antal timmar som uppges:</t>
  </si>
  <si>
    <r>
      <rPr>
        <i/>
        <sz val="12"/>
        <rFont val="Arial"/>
        <family val="2"/>
      </rPr>
      <t>I undervisningskolumnen</t>
    </r>
    <r>
      <rPr>
        <sz val="12"/>
        <rFont val="Arial"/>
        <family val="2"/>
      </rPr>
      <t xml:space="preserve"> - Ange de timmar som ägnas åt faktisk undervisning såsom föreläsningar, övningar etc. För varje timme som uppges kommer automatiskt erhållen ersättning att vara x3 för att inkludera 2h förberedelsetid.  </t>
    </r>
  </si>
  <si>
    <r>
      <rPr>
        <i/>
        <sz val="12"/>
        <rFont val="Arial"/>
        <family val="2"/>
      </rPr>
      <t>I planering och annan verksamhetskolumnen</t>
    </r>
    <r>
      <rPr>
        <sz val="12"/>
        <rFont val="Arial"/>
        <family val="2"/>
      </rPr>
      <t xml:space="preserve"> - Ange de timmar som ägnas åt planering och annan verksamhet. I detta fall kommer ersättningen att vara x1 dvs endast ges för de antal timmar som uppgetts.  </t>
    </r>
  </si>
  <si>
    <t>Använd denna kolumn till "institutions OH"</t>
  </si>
  <si>
    <t>Använd denna kolumn till "lokal OH"</t>
  </si>
  <si>
    <t>Part ID</t>
  </si>
  <si>
    <t>PERSON</t>
  </si>
  <si>
    <t>100GEM</t>
  </si>
  <si>
    <t>135NJ</t>
  </si>
  <si>
    <t>150GEM</t>
  </si>
  <si>
    <t>200S</t>
  </si>
  <si>
    <t>210S</t>
  </si>
  <si>
    <t>241S</t>
  </si>
  <si>
    <t>251S</t>
  </si>
  <si>
    <t>260S</t>
  </si>
  <si>
    <t>280NJ</t>
  </si>
  <si>
    <t>295S</t>
  </si>
  <si>
    <t>300S</t>
  </si>
  <si>
    <t>330S</t>
  </si>
  <si>
    <t>390NJ</t>
  </si>
  <si>
    <t>390S</t>
  </si>
  <si>
    <t>415NJ</t>
  </si>
  <si>
    <t>415S</t>
  </si>
  <si>
    <t>425NJ</t>
  </si>
  <si>
    <t>435NJ</t>
  </si>
  <si>
    <t>435S</t>
  </si>
  <si>
    <t>480NJ</t>
  </si>
  <si>
    <t>500NJ</t>
  </si>
  <si>
    <t>510NJ</t>
  </si>
  <si>
    <t>545S</t>
  </si>
  <si>
    <t>565NJ</t>
  </si>
  <si>
    <t>595LTV</t>
  </si>
  <si>
    <t>595NJ</t>
  </si>
  <si>
    <t>632LTV</t>
  </si>
  <si>
    <t>638LTV</t>
  </si>
  <si>
    <t>639LTV</t>
  </si>
  <si>
    <t>642LTV</t>
  </si>
  <si>
    <t>643LTV</t>
  </si>
  <si>
    <t>644LTV</t>
  </si>
  <si>
    <t>645LTV</t>
  </si>
  <si>
    <t>716VH</t>
  </si>
  <si>
    <t>720VH</t>
  </si>
  <si>
    <t>Husdjurens biovetenskaper</t>
  </si>
  <si>
    <t>725VH</t>
  </si>
  <si>
    <t>Tillämpad husdjursvetenskap och välfärd</t>
  </si>
  <si>
    <t>883VH</t>
  </si>
  <si>
    <t>911NJ</t>
  </si>
  <si>
    <t>EXT111</t>
  </si>
  <si>
    <t>EXT112</t>
  </si>
  <si>
    <t>EXT113</t>
  </si>
  <si>
    <t>EXT114</t>
  </si>
  <si>
    <t>EXT115</t>
  </si>
  <si>
    <t>EXT116</t>
  </si>
  <si>
    <t>EXT117</t>
  </si>
  <si>
    <t>EXT118</t>
  </si>
  <si>
    <t>EXT119</t>
  </si>
  <si>
    <t>EXT120</t>
  </si>
  <si>
    <t>EXT121</t>
  </si>
  <si>
    <t>EXT122</t>
  </si>
  <si>
    <t>EXT123</t>
  </si>
  <si>
    <t>EXT124</t>
  </si>
  <si>
    <t>EXT125</t>
  </si>
  <si>
    <t>EXT126</t>
  </si>
  <si>
    <t>EXT127</t>
  </si>
  <si>
    <t>EXT128</t>
  </si>
  <si>
    <t>EXT129</t>
  </si>
  <si>
    <t>EXT130</t>
  </si>
  <si>
    <t>varav SLU OH</t>
  </si>
  <si>
    <t>varav Fak OH</t>
  </si>
  <si>
    <t>varav Biblioteks OH</t>
  </si>
  <si>
    <t>varav Institutions OH</t>
  </si>
  <si>
    <t>Här finns SLU-institutionernas procentsatser för indirekta kostnader, lokalpåslag och LKP. Påslag för indirekt och lokal är enbart på PERSON för SLU:s institutioner. Hos andra lärosäten kan påslaget vara på PERSON eller på PERSON+OPERATION.</t>
  </si>
  <si>
    <t xml:space="preserve"> 3. PARTNER 2025</t>
  </si>
  <si>
    <t>År: 2025</t>
  </si>
  <si>
    <t>Ange din institutions-OH (se flik "OH resp inst 2025" och använd lönepåslaget "varav institution OH")</t>
  </si>
  <si>
    <t>Ange din institutions lokal-OH (se flik "OH resp inst 2025" och använd lönepåslaget "lokal")</t>
  </si>
  <si>
    <t>Lövsta lantbruksforskning</t>
  </si>
  <si>
    <t>Gäller för hela VH</t>
  </si>
  <si>
    <t xml:space="preserve">OBS ni måste motiverar kostnaderna/timmarna  </t>
  </si>
  <si>
    <t>Fakultets OH (se flik "OH resp inst 2025" och använd lönepåslaget "varav Fak OH")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</si>
</sst>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.0000000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0"/>
      <name val="Tahoma"/>
      <family val="2"/>
    </font>
    <font>
      <sz val="11"/>
      <name val="Calibri"/>
      <family val="2"/>
    </font>
    <font>
      <sz val="11"/>
      <color rgb="FF1F497D"/>
      <name val="Arial"/>
      <family val="2"/>
    </font>
    <font>
      <sz val="9"/>
      <color rgb="FF1F497D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  <font>
      <i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8">
    <xf numFmtId="0" fontId="0" fillId="0" borderId="0" xfId="0"/>
    <xf numFmtId="0" fontId="0" fillId="2" borderId="0" xfId="0" applyFill="1" applyProtection="1">
      <protection locked="0"/>
    </xf>
    <xf numFmtId="0" fontId="2" fillId="3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1" fillId="3" borderId="0" xfId="0" applyNumberFormat="1" applyFont="1" applyFill="1"/>
    <xf numFmtId="9" fontId="0" fillId="3" borderId="0" xfId="0" applyNumberFormat="1" applyFill="1"/>
    <xf numFmtId="3" fontId="0" fillId="3" borderId="0" xfId="0" applyNumberFormat="1" applyFill="1"/>
    <xf numFmtId="0" fontId="0" fillId="3" borderId="2" xfId="0" applyFill="1" applyBorder="1"/>
    <xf numFmtId="9" fontId="0" fillId="3" borderId="2" xfId="0" applyNumberFormat="1" applyFill="1" applyBorder="1"/>
    <xf numFmtId="0" fontId="3" fillId="3" borderId="0" xfId="0" applyFont="1" applyFill="1"/>
    <xf numFmtId="3" fontId="3" fillId="3" borderId="0" xfId="0" applyNumberFormat="1" applyFont="1" applyFill="1"/>
    <xf numFmtId="0" fontId="2" fillId="3" borderId="0" xfId="0" applyFont="1" applyFill="1"/>
    <xf numFmtId="0" fontId="4" fillId="3" borderId="0" xfId="0" applyFont="1" applyFill="1"/>
    <xf numFmtId="0" fontId="8" fillId="3" borderId="0" xfId="0" applyFont="1" applyFill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9" fillId="0" borderId="0" xfId="0" applyNumberFormat="1" applyFont="1"/>
    <xf numFmtId="0" fontId="11" fillId="3" borderId="0" xfId="0" applyFont="1" applyFill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3" fontId="0" fillId="2" borderId="0" xfId="0" applyNumberForma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9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10" fontId="9" fillId="3" borderId="0" xfId="0" applyNumberFormat="1" applyFont="1" applyFill="1"/>
    <xf numFmtId="0" fontId="12" fillId="3" borderId="0" xfId="0" applyFont="1" applyFill="1"/>
    <xf numFmtId="0" fontId="13" fillId="3" borderId="0" xfId="0" applyFont="1" applyFill="1"/>
    <xf numFmtId="0" fontId="2" fillId="2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2" fillId="0" borderId="0" xfId="0" applyFont="1"/>
    <xf numFmtId="0" fontId="0" fillId="2" borderId="0" xfId="0" applyFill="1" applyAlignment="1" applyProtection="1">
      <alignment horizontal="center"/>
      <protection locked="0"/>
    </xf>
    <xf numFmtId="0" fontId="16" fillId="3" borderId="0" xfId="0" applyFont="1" applyFill="1"/>
    <xf numFmtId="164" fontId="3" fillId="3" borderId="2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10" fontId="9" fillId="0" borderId="0" xfId="0" applyNumberFormat="1" applyFont="1"/>
    <xf numFmtId="164" fontId="0" fillId="2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3" borderId="0" xfId="0" applyNumberFormat="1" applyFont="1" applyFill="1" applyAlignment="1">
      <alignment horizontal="center"/>
    </xf>
    <xf numFmtId="0" fontId="2" fillId="5" borderId="0" xfId="0" applyFont="1" applyFill="1" applyProtection="1">
      <protection locked="0"/>
    </xf>
    <xf numFmtId="164" fontId="9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9" fontId="0" fillId="3" borderId="0" xfId="0" applyNumberFormat="1" applyFill="1" applyProtection="1">
      <protection locked="0"/>
    </xf>
    <xf numFmtId="9" fontId="1" fillId="0" borderId="0" xfId="0" applyNumberFormat="1" applyFont="1"/>
    <xf numFmtId="0" fontId="2" fillId="3" borderId="0" xfId="0" applyFont="1" applyFill="1" applyProtection="1">
      <protection locked="0"/>
    </xf>
    <xf numFmtId="15" fontId="0" fillId="3" borderId="0" xfId="0" applyNumberFormat="1" applyFill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49" fontId="0" fillId="3" borderId="0" xfId="0" applyNumberFormat="1" applyFill="1"/>
    <xf numFmtId="49" fontId="18" fillId="3" borderId="0" xfId="0" applyNumberFormat="1" applyFont="1" applyFill="1"/>
    <xf numFmtId="49" fontId="17" fillId="3" borderId="0" xfId="0" applyNumberFormat="1" applyFont="1" applyFill="1"/>
    <xf numFmtId="49" fontId="2" fillId="3" borderId="0" xfId="0" applyNumberFormat="1" applyFont="1" applyFill="1"/>
    <xf numFmtId="0" fontId="2" fillId="6" borderId="0" xfId="0" applyFont="1" applyFill="1" applyAlignment="1" applyProtection="1">
      <alignment horizontal="left"/>
      <protection locked="0"/>
    </xf>
    <xf numFmtId="0" fontId="19" fillId="3" borderId="0" xfId="0" applyFont="1" applyFill="1"/>
    <xf numFmtId="0" fontId="1" fillId="3" borderId="1" xfId="0" applyFont="1" applyFill="1" applyBorder="1" applyAlignment="1">
      <alignment horizontal="center"/>
    </xf>
    <xf numFmtId="0" fontId="2" fillId="5" borderId="0" xfId="0" applyFont="1" applyFill="1" applyAlignment="1" applyProtection="1">
      <alignment horizontal="right"/>
      <protection locked="0"/>
    </xf>
    <xf numFmtId="0" fontId="2" fillId="4" borderId="6" xfId="0" applyFont="1" applyFill="1" applyBorder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10" fontId="9" fillId="5" borderId="0" xfId="0" applyNumberFormat="1" applyFont="1" applyFill="1" applyAlignment="1" applyProtection="1">
      <alignment horizontal="center"/>
      <protection locked="0"/>
    </xf>
    <xf numFmtId="10" fontId="9" fillId="5" borderId="0" xfId="0" applyNumberFormat="1" applyFont="1" applyFill="1" applyProtection="1">
      <protection locked="0"/>
    </xf>
    <xf numFmtId="9" fontId="0" fillId="0" borderId="0" xfId="0" applyNumberFormat="1"/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 wrapText="1"/>
    </xf>
    <xf numFmtId="10" fontId="0" fillId="0" borderId="0" xfId="0" applyNumberFormat="1"/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horizontal="right"/>
      <protection locked="0"/>
    </xf>
    <xf numFmtId="15" fontId="0" fillId="3" borderId="0" xfId="0" applyNumberFormat="1" applyFill="1"/>
    <xf numFmtId="0" fontId="5" fillId="0" borderId="0" xfId="0" applyFont="1" applyAlignment="1">
      <alignment horizontal="left"/>
    </xf>
    <xf numFmtId="0" fontId="5" fillId="8" borderId="0" xfId="0" applyFont="1" applyFill="1" applyAlignment="1" applyProtection="1">
      <alignment horizontal="left"/>
      <protection locked="0"/>
    </xf>
    <xf numFmtId="164" fontId="0" fillId="9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0" fontId="6" fillId="0" borderId="0" xfId="0" applyFont="1" applyAlignment="1">
      <alignment horizontal="left"/>
    </xf>
    <xf numFmtId="0" fontId="5" fillId="9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/>
    <xf numFmtId="49" fontId="0" fillId="4" borderId="0" xfId="0" applyNumberFormat="1" applyFill="1"/>
    <xf numFmtId="164" fontId="0" fillId="0" borderId="0" xfId="0" applyNumberForma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26" fillId="0" borderId="0" xfId="0" applyFont="1" applyAlignment="1">
      <alignment vertical="center"/>
    </xf>
    <xf numFmtId="0" fontId="13" fillId="10" borderId="0" xfId="0" applyFont="1" applyFill="1"/>
    <xf numFmtId="3" fontId="0" fillId="0" borderId="0" xfId="0" applyNumberFormat="1" applyAlignment="1">
      <alignment horizontal="center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right"/>
    </xf>
    <xf numFmtId="0" fontId="0" fillId="4" borderId="19" xfId="0" applyFill="1" applyBorder="1"/>
    <xf numFmtId="0" fontId="0" fillId="4" borderId="21" xfId="0" applyFill="1" applyBorder="1"/>
    <xf numFmtId="0" fontId="0" fillId="4" borderId="24" xfId="0" applyFill="1" applyBorder="1"/>
    <xf numFmtId="0" fontId="32" fillId="4" borderId="17" xfId="0" applyFont="1" applyFill="1" applyBorder="1"/>
    <xf numFmtId="0" fontId="4" fillId="4" borderId="20" xfId="0" applyFont="1" applyFill="1" applyBorder="1"/>
    <xf numFmtId="0" fontId="0" fillId="4" borderId="20" xfId="0" applyFill="1" applyBorder="1"/>
    <xf numFmtId="15" fontId="4" fillId="4" borderId="20" xfId="0" applyNumberFormat="1" applyFont="1" applyFill="1" applyBorder="1"/>
    <xf numFmtId="15" fontId="0" fillId="4" borderId="22" xfId="0" applyNumberFormat="1" applyFill="1" applyBorder="1"/>
    <xf numFmtId="0" fontId="23" fillId="4" borderId="0" xfId="0" applyFont="1" applyFill="1" applyAlignment="1">
      <alignment vertical="center"/>
    </xf>
    <xf numFmtId="0" fontId="0" fillId="4" borderId="23" xfId="0" applyFill="1" applyBorder="1"/>
    <xf numFmtId="0" fontId="23" fillId="4" borderId="23" xfId="0" applyFont="1" applyFill="1" applyBorder="1" applyAlignment="1">
      <alignment vertical="center"/>
    </xf>
    <xf numFmtId="0" fontId="0" fillId="4" borderId="18" xfId="0" applyFill="1" applyBorder="1"/>
    <xf numFmtId="0" fontId="22" fillId="4" borderId="18" xfId="0" applyFont="1" applyFill="1" applyBorder="1" applyAlignment="1">
      <alignment vertical="center"/>
    </xf>
    <xf numFmtId="0" fontId="0" fillId="4" borderId="25" xfId="0" applyFill="1" applyBorder="1"/>
    <xf numFmtId="0" fontId="2" fillId="0" borderId="0" xfId="1"/>
    <xf numFmtId="0" fontId="3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28" fillId="0" borderId="0" xfId="1" applyFont="1"/>
    <xf numFmtId="0" fontId="29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horizontal="right" vertical="top"/>
    </xf>
    <xf numFmtId="0" fontId="27" fillId="0" borderId="0" xfId="1" applyFont="1"/>
    <xf numFmtId="0" fontId="27" fillId="0" borderId="0" xfId="1" applyFont="1" applyAlignment="1">
      <alignment horizontal="left" vertical="top"/>
    </xf>
    <xf numFmtId="0" fontId="12" fillId="0" borderId="13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34" fillId="11" borderId="15" xfId="1" applyFont="1" applyFill="1" applyBorder="1"/>
    <xf numFmtId="10" fontId="27" fillId="11" borderId="14" xfId="1" applyNumberFormat="1" applyFont="1" applyFill="1" applyBorder="1" applyAlignment="1">
      <alignment horizontal="center" vertical="center"/>
    </xf>
    <xf numFmtId="10" fontId="27" fillId="4" borderId="14" xfId="1" applyNumberFormat="1" applyFont="1" applyFill="1" applyBorder="1" applyAlignment="1" applyProtection="1">
      <alignment horizontal="center" vertical="center"/>
      <protection locked="0"/>
    </xf>
    <xf numFmtId="10" fontId="27" fillId="11" borderId="15" xfId="1" applyNumberFormat="1" applyFont="1" applyFill="1" applyBorder="1" applyAlignment="1">
      <alignment horizontal="center" vertical="center"/>
    </xf>
    <xf numFmtId="10" fontId="27" fillId="11" borderId="12" xfId="1" applyNumberFormat="1" applyFont="1" applyFill="1" applyBorder="1" applyAlignment="1">
      <alignment horizontal="center" vertical="center"/>
    </xf>
    <xf numFmtId="0" fontId="34" fillId="0" borderId="15" xfId="1" applyFont="1" applyBorder="1"/>
    <xf numFmtId="10" fontId="27" fillId="0" borderId="14" xfId="1" applyNumberFormat="1" applyFont="1" applyBorder="1" applyAlignment="1">
      <alignment horizontal="center" vertical="center"/>
    </xf>
    <xf numFmtId="10" fontId="27" fillId="10" borderId="14" xfId="1" applyNumberFormat="1" applyFont="1" applyFill="1" applyBorder="1" applyAlignment="1" applyProtection="1">
      <alignment horizontal="center" vertical="center"/>
      <protection locked="0"/>
    </xf>
    <xf numFmtId="10" fontId="27" fillId="0" borderId="15" xfId="1" applyNumberFormat="1" applyFont="1" applyBorder="1" applyAlignment="1">
      <alignment horizontal="center" vertical="center"/>
    </xf>
    <xf numFmtId="10" fontId="27" fillId="11" borderId="11" xfId="1" applyNumberFormat="1" applyFont="1" applyFill="1" applyBorder="1" applyAlignment="1">
      <alignment horizontal="center" vertical="center"/>
    </xf>
    <xf numFmtId="165" fontId="2" fillId="0" borderId="0" xfId="1" applyNumberFormat="1"/>
    <xf numFmtId="0" fontId="27" fillId="11" borderId="15" xfId="1" applyFont="1" applyFill="1" applyBorder="1" applyAlignment="1">
      <alignment horizontal="left" vertical="center"/>
    </xf>
    <xf numFmtId="10" fontId="27" fillId="4" borderId="13" xfId="1" applyNumberFormat="1" applyFont="1" applyFill="1" applyBorder="1" applyAlignment="1" applyProtection="1">
      <alignment horizontal="center" vertical="center"/>
      <protection locked="0"/>
    </xf>
    <xf numFmtId="10" fontId="27" fillId="4" borderId="15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Border="1" applyAlignment="1">
      <alignment horizontal="left" vertical="center"/>
    </xf>
    <xf numFmtId="10" fontId="27" fillId="10" borderId="13" xfId="1" applyNumberFormat="1" applyFont="1" applyFill="1" applyBorder="1" applyAlignment="1" applyProtection="1">
      <alignment horizontal="center" vertical="center"/>
      <protection locked="0"/>
    </xf>
    <xf numFmtId="10" fontId="27" fillId="10" borderId="15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Font="1" applyBorder="1" applyAlignment="1">
      <alignment horizontal="left" wrapText="1"/>
    </xf>
    <xf numFmtId="0" fontId="12" fillId="13" borderId="13" xfId="1" applyFont="1" applyFill="1" applyBorder="1" applyAlignment="1">
      <alignment horizontal="center" wrapText="1"/>
    </xf>
    <xf numFmtId="10" fontId="27" fillId="13" borderId="12" xfId="1" applyNumberFormat="1" applyFont="1" applyFill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10" fontId="35" fillId="11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10" fontId="9" fillId="4" borderId="0" xfId="0" applyNumberFormat="1" applyFont="1" applyFill="1" applyAlignment="1" applyProtection="1">
      <alignment horizontal="center"/>
      <protection locked="0"/>
    </xf>
    <xf numFmtId="49" fontId="2" fillId="12" borderId="0" xfId="0" applyNumberFormat="1" applyFont="1" applyFill="1"/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1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29" fillId="0" borderId="11" xfId="1" applyFont="1" applyBorder="1" applyAlignment="1">
      <alignment horizontal="left" vertical="top"/>
    </xf>
    <xf numFmtId="0" fontId="2" fillId="0" borderId="14" xfId="1" applyBorder="1" applyAlignment="1">
      <alignment horizontal="left" vertical="top"/>
    </xf>
    <xf numFmtId="0" fontId="29" fillId="0" borderId="16" xfId="1" applyFont="1" applyBorder="1" applyAlignment="1">
      <alignment horizontal="left" vertical="top"/>
    </xf>
    <xf numFmtId="0" fontId="2" fillId="0" borderId="26" xfId="1" applyBorder="1" applyAlignment="1">
      <alignment vertical="top"/>
    </xf>
    <xf numFmtId="0" fontId="2" fillId="0" borderId="27" xfId="1" applyBorder="1" applyAlignment="1">
      <alignment vertical="top"/>
    </xf>
    <xf numFmtId="0" fontId="2" fillId="0" borderId="28" xfId="1" applyBorder="1" applyAlignment="1">
      <alignment vertical="top"/>
    </xf>
    <xf numFmtId="0" fontId="29" fillId="0" borderId="11" xfId="1" applyFont="1" applyBorder="1" applyAlignment="1">
      <alignment horizontal="center" vertical="top" wrapText="1"/>
    </xf>
    <xf numFmtId="0" fontId="2" fillId="0" borderId="14" xfId="1" applyBorder="1" applyAlignment="1">
      <alignment vertical="top" wrapText="1"/>
    </xf>
    <xf numFmtId="0" fontId="2" fillId="0" borderId="14" xfId="1" applyBorder="1" applyAlignment="1">
      <alignment horizontal="center" vertical="top" wrapText="1"/>
    </xf>
    <xf numFmtId="0" fontId="29" fillId="0" borderId="12" xfId="1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left" vertical="center"/>
    </xf>
    <xf numFmtId="0" fontId="27" fillId="11" borderId="12" xfId="1" applyFont="1" applyFill="1" applyBorder="1" applyAlignment="1">
      <alignment horizontal="left" vertical="center"/>
    </xf>
    <xf numFmtId="0" fontId="27" fillId="11" borderId="13" xfId="1" applyFont="1" applyFill="1" applyBorder="1" applyAlignment="1">
      <alignment horizontal="left" vertical="center"/>
    </xf>
    <xf numFmtId="0" fontId="27" fillId="10" borderId="12" xfId="1" applyFont="1" applyFill="1" applyBorder="1" applyAlignment="1">
      <alignment horizontal="left" vertical="center"/>
    </xf>
    <xf numFmtId="0" fontId="2" fillId="10" borderId="13" xfId="1" applyFill="1" applyBorder="1" applyAlignment="1">
      <alignment horizontal="left" vertical="center"/>
    </xf>
    <xf numFmtId="0" fontId="27" fillId="4" borderId="12" xfId="1" applyFont="1" applyFill="1" applyBorder="1" applyAlignment="1">
      <alignment horizontal="left" vertical="center"/>
    </xf>
    <xf numFmtId="0" fontId="2" fillId="4" borderId="13" xfId="1" applyFill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/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10" fontId="9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right"/>
    </xf>
    <xf numFmtId="0" fontId="13" fillId="0" borderId="0" xfId="0" applyFont="1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7</xdr:row>
      <xdr:rowOff>9526</xdr:rowOff>
    </xdr:from>
    <xdr:to>
      <xdr:col>7</xdr:col>
      <xdr:colOff>342901</xdr:colOff>
      <xdr:row>16</xdr:row>
      <xdr:rowOff>104778</xdr:rowOff>
    </xdr:to>
    <xdr:cxnSp macro="">
      <xdr:nvCxnSpPr>
        <xdr:cNvPr id="2" name="Rak pi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5400000">
          <a:off x="5595937" y="1671639"/>
          <a:ext cx="1581152" cy="847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7</xdr:row>
      <xdr:rowOff>114300</xdr:rowOff>
    </xdr:from>
    <xdr:to>
      <xdr:col>8</xdr:col>
      <xdr:colOff>101600</xdr:colOff>
      <xdr:row>62</xdr:row>
      <xdr:rowOff>12700</xdr:rowOff>
    </xdr:to>
    <xdr:cxnSp macro="">
      <xdr:nvCxnSpPr>
        <xdr:cNvPr id="3" name="Rak pil 2">
          <a:extLst>
            <a:ext uri="{FF2B5EF4-FFF2-40B4-BE49-F238E27FC236}">
              <a16:creationId xmlns:a16="http://schemas.microsoft.com/office/drawing/2014/main" id="{4EAFFECB-9464-8449-B349-DCB2E5FD1617}"/>
            </a:ext>
          </a:extLst>
        </xdr:cNvPr>
        <xdr:cNvCxnSpPr/>
      </xdr:nvCxnSpPr>
      <xdr:spPr>
        <a:xfrm flipH="1">
          <a:off x="6629400" y="1422400"/>
          <a:ext cx="1790700" cy="9525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6</xdr:row>
      <xdr:rowOff>104776</xdr:rowOff>
    </xdr:from>
    <xdr:to>
      <xdr:col>8</xdr:col>
      <xdr:colOff>295275</xdr:colOff>
      <xdr:row>15</xdr:row>
      <xdr:rowOff>28577</xdr:rowOff>
    </xdr:to>
    <xdr:cxnSp macro="">
      <xdr:nvCxnSpPr>
        <xdr:cNvPr id="4" name="Rak pi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5400000">
          <a:off x="7000875" y="1428751"/>
          <a:ext cx="1228726" cy="828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1485900</xdr:colOff>
      <xdr:row>7</xdr:row>
      <xdr:rowOff>0</xdr:rowOff>
    </xdr:from>
    <xdr:to>
      <xdr:col>10</xdr:col>
      <xdr:colOff>1485901</xdr:colOff>
      <xdr:row>9</xdr:row>
      <xdr:rowOff>123825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1668125" y="1666875"/>
          <a:ext cx="1" cy="800100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1352550</xdr:colOff>
      <xdr:row>7</xdr:row>
      <xdr:rowOff>0</xdr:rowOff>
    </xdr:from>
    <xdr:to>
      <xdr:col>11</xdr:col>
      <xdr:colOff>1362076</xdr:colOff>
      <xdr:row>8</xdr:row>
      <xdr:rowOff>57150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14316075" y="1590675"/>
          <a:ext cx="9526" cy="619125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.slu.se/storage.slu.se/storage.slu.se/JimmyK/My%20Documents/sluprojektkalkyl230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.slu.se/storage.slu.se/JimmyK/Downloads/slukal_2403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 Partn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TRO"/>
      <sheetName val="2. START"/>
      <sheetName val="3. PARTNER"/>
      <sheetName val="4. WP"/>
      <sheetName val="5. PERSON"/>
      <sheetName val="6. OPERATION"/>
      <sheetName val="7. INVEST"/>
      <sheetName val="8. FACILIT"/>
      <sheetName val="9. TOTAL"/>
      <sheetName val="10. PARTNER"/>
      <sheetName val="11. WP"/>
      <sheetName val="12. INDIR"/>
      <sheetName val="13. PRISMA"/>
      <sheetName val="14. EUFP"/>
    </sheetNames>
    <sheetDataSet>
      <sheetData sheetId="0">
        <row r="2">
          <cell r="B2" t="str">
            <v>SLU projektkalkyl</v>
          </cell>
          <cell r="I2" t="str">
            <v>Svenska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tabSelected="1" workbookViewId="0"/>
  </sheetViews>
  <sheetFormatPr baseColWidth="10" defaultColWidth="8.5" defaultRowHeight="13" x14ac:dyDescent="0.15"/>
  <cols>
    <col min="9" max="9" width="42" customWidth="1"/>
  </cols>
  <sheetData>
    <row r="1" spans="2:9" ht="23" x14ac:dyDescent="0.25">
      <c r="B1" s="77" t="s">
        <v>59</v>
      </c>
      <c r="C1" s="78"/>
      <c r="D1" s="78"/>
      <c r="E1" s="76"/>
      <c r="F1" s="76"/>
      <c r="G1" s="76"/>
      <c r="H1" s="76"/>
      <c r="I1" s="76"/>
    </row>
    <row r="2" spans="2:9" x14ac:dyDescent="0.15">
      <c r="B2" s="78"/>
      <c r="C2" s="78"/>
      <c r="D2" s="78"/>
      <c r="E2" s="76"/>
      <c r="F2" s="76"/>
      <c r="G2" s="76"/>
      <c r="H2" s="76"/>
      <c r="I2" s="76"/>
    </row>
    <row r="3" spans="2:9" x14ac:dyDescent="0.15">
      <c r="B3" s="78"/>
      <c r="C3" s="78"/>
      <c r="D3" s="78"/>
      <c r="E3" s="76"/>
      <c r="F3" s="76"/>
      <c r="G3" s="76"/>
      <c r="H3" s="76"/>
      <c r="I3" s="76"/>
    </row>
    <row r="4" spans="2:9" x14ac:dyDescent="0.15">
      <c r="B4" s="79" t="s">
        <v>142</v>
      </c>
      <c r="C4" s="78"/>
      <c r="D4" s="78"/>
      <c r="E4" s="76"/>
      <c r="F4" s="76"/>
      <c r="G4" s="76"/>
      <c r="H4" s="76"/>
      <c r="I4" s="76"/>
    </row>
    <row r="5" spans="2:9" x14ac:dyDescent="0.15">
      <c r="B5" s="79" t="s">
        <v>60</v>
      </c>
      <c r="C5" s="78"/>
      <c r="D5" s="78"/>
      <c r="E5" s="76"/>
      <c r="F5" s="76"/>
      <c r="G5" s="76"/>
      <c r="H5" s="76"/>
      <c r="I5" s="76"/>
    </row>
    <row r="6" spans="2:9" x14ac:dyDescent="0.15">
      <c r="B6" s="79" t="s">
        <v>61</v>
      </c>
      <c r="C6" s="78"/>
      <c r="D6" s="78"/>
      <c r="E6" s="76"/>
      <c r="F6" s="76"/>
      <c r="G6" s="76"/>
      <c r="H6" s="76"/>
      <c r="I6" s="76"/>
    </row>
    <row r="7" spans="2:9" x14ac:dyDescent="0.15">
      <c r="B7" s="79" t="s">
        <v>62</v>
      </c>
      <c r="C7" s="78"/>
      <c r="D7" s="78"/>
      <c r="E7" s="76"/>
      <c r="F7" s="76"/>
      <c r="G7" s="76"/>
      <c r="H7" s="76"/>
      <c r="I7" s="76"/>
    </row>
    <row r="8" spans="2:9" x14ac:dyDescent="0.15">
      <c r="B8" s="79" t="s">
        <v>141</v>
      </c>
      <c r="C8" s="78"/>
      <c r="D8" s="78"/>
      <c r="E8" s="76"/>
      <c r="F8" s="76"/>
      <c r="G8" s="76"/>
      <c r="H8" s="76"/>
      <c r="I8" s="76"/>
    </row>
    <row r="9" spans="2:9" x14ac:dyDescent="0.15">
      <c r="B9" s="79"/>
      <c r="C9" s="78"/>
      <c r="D9" s="78"/>
      <c r="E9" s="76"/>
      <c r="F9" s="76"/>
      <c r="G9" s="76"/>
      <c r="H9" s="76"/>
      <c r="I9" s="76"/>
    </row>
    <row r="10" spans="2:9" x14ac:dyDescent="0.15">
      <c r="B10" s="76"/>
      <c r="C10" s="76"/>
      <c r="D10" s="76"/>
      <c r="E10" s="76"/>
      <c r="F10" s="76"/>
      <c r="G10" s="76"/>
      <c r="H10" s="76"/>
      <c r="I10" s="76"/>
    </row>
    <row r="11" spans="2:9" x14ac:dyDescent="0.15">
      <c r="B11" s="76"/>
      <c r="C11" s="76"/>
      <c r="D11" s="76"/>
      <c r="E11" s="76"/>
      <c r="F11" s="76"/>
      <c r="G11" s="76"/>
      <c r="H11" s="76"/>
      <c r="I11" s="76"/>
    </row>
    <row r="12" spans="2:9" x14ac:dyDescent="0.15">
      <c r="B12" s="105" t="s">
        <v>77</v>
      </c>
      <c r="C12" s="106"/>
      <c r="D12" s="106"/>
      <c r="E12" s="106"/>
      <c r="F12" s="106"/>
      <c r="G12" s="106"/>
      <c r="H12" s="76"/>
      <c r="I12" s="76"/>
    </row>
    <row r="13" spans="2:9" x14ac:dyDescent="0.15">
      <c r="B13" s="79"/>
      <c r="C13" s="76"/>
      <c r="D13" s="76"/>
      <c r="E13" s="76"/>
      <c r="F13" s="76"/>
      <c r="G13" s="76"/>
      <c r="H13" s="76"/>
      <c r="I13" s="76"/>
    </row>
    <row r="14" spans="2:9" x14ac:dyDescent="0.15">
      <c r="B14" s="79"/>
      <c r="C14" s="76"/>
      <c r="D14" s="76"/>
      <c r="E14" s="76"/>
      <c r="F14" s="76"/>
      <c r="G14" s="76"/>
      <c r="H14" s="76"/>
      <c r="I14" s="76"/>
    </row>
    <row r="15" spans="2:9" ht="23" x14ac:dyDescent="0.25">
      <c r="B15" s="77" t="s">
        <v>58</v>
      </c>
      <c r="C15" s="76"/>
      <c r="D15" s="76"/>
      <c r="E15" s="76"/>
      <c r="F15" s="76"/>
      <c r="G15" s="76"/>
      <c r="H15" s="76"/>
      <c r="I15" s="76"/>
    </row>
    <row r="16" spans="2:9" x14ac:dyDescent="0.15">
      <c r="B16" s="79" t="s">
        <v>145</v>
      </c>
      <c r="C16" s="76"/>
      <c r="D16" s="76"/>
      <c r="E16" s="76"/>
      <c r="F16" s="76"/>
      <c r="G16" s="76"/>
      <c r="H16" s="76"/>
      <c r="I16" s="76"/>
    </row>
    <row r="17" spans="2:10" x14ac:dyDescent="0.15">
      <c r="B17" s="79" t="s">
        <v>78</v>
      </c>
      <c r="C17" s="76"/>
      <c r="D17" s="76"/>
      <c r="E17" s="76"/>
      <c r="F17" s="76"/>
      <c r="G17" s="76"/>
      <c r="H17" s="76"/>
      <c r="I17" s="76"/>
    </row>
    <row r="18" spans="2:10" x14ac:dyDescent="0.15">
      <c r="B18" s="79"/>
      <c r="C18" s="76"/>
      <c r="D18" s="76"/>
      <c r="E18" s="76"/>
      <c r="F18" s="76"/>
      <c r="G18" s="76"/>
      <c r="H18" s="76"/>
      <c r="I18" s="76"/>
    </row>
    <row r="19" spans="2:10" x14ac:dyDescent="0.15">
      <c r="B19" s="79" t="s">
        <v>63</v>
      </c>
      <c r="C19" s="76"/>
      <c r="D19" s="76"/>
      <c r="E19" s="76"/>
      <c r="F19" s="76"/>
      <c r="G19" s="76"/>
      <c r="H19" s="76"/>
      <c r="I19" s="76"/>
    </row>
    <row r="20" spans="2:10" x14ac:dyDescent="0.15">
      <c r="B20" s="79" t="s">
        <v>64</v>
      </c>
      <c r="C20" s="76"/>
      <c r="D20" s="76"/>
      <c r="E20" s="76"/>
      <c r="F20" s="76"/>
      <c r="G20" s="76"/>
      <c r="H20" s="76"/>
      <c r="I20" s="76"/>
    </row>
    <row r="21" spans="2:10" x14ac:dyDescent="0.15">
      <c r="B21" s="79" t="s">
        <v>69</v>
      </c>
      <c r="C21" s="76"/>
      <c r="D21" s="76"/>
      <c r="E21" s="76"/>
      <c r="F21" s="76"/>
      <c r="G21" s="76"/>
      <c r="H21" s="76"/>
      <c r="I21" s="76"/>
    </row>
    <row r="22" spans="2:10" x14ac:dyDescent="0.15">
      <c r="B22" s="79" t="s">
        <v>65</v>
      </c>
      <c r="C22" s="76"/>
      <c r="D22" s="76"/>
      <c r="E22" s="76"/>
      <c r="F22" s="76"/>
      <c r="G22" s="76"/>
      <c r="H22" s="76"/>
      <c r="I22" s="76"/>
    </row>
    <row r="23" spans="2:10" x14ac:dyDescent="0.15">
      <c r="B23" s="79" t="s">
        <v>66</v>
      </c>
      <c r="C23" s="76"/>
      <c r="D23" s="76"/>
      <c r="E23" s="76"/>
      <c r="F23" s="76"/>
      <c r="G23" s="76"/>
      <c r="H23" s="76"/>
      <c r="I23" s="76"/>
    </row>
    <row r="24" spans="2:10" x14ac:dyDescent="0.15">
      <c r="B24" s="79" t="s">
        <v>67</v>
      </c>
      <c r="C24" s="76"/>
      <c r="D24" s="76"/>
      <c r="E24" s="76"/>
      <c r="F24" s="76"/>
      <c r="G24" s="76"/>
      <c r="H24" s="76"/>
      <c r="I24" s="76"/>
    </row>
    <row r="25" spans="2:10" x14ac:dyDescent="0.15">
      <c r="B25" s="179" t="s">
        <v>147</v>
      </c>
      <c r="C25" s="179"/>
      <c r="D25" s="179"/>
      <c r="E25" s="179"/>
      <c r="F25" s="179"/>
      <c r="G25" s="179"/>
      <c r="H25" s="179"/>
      <c r="I25" s="179"/>
      <c r="J25" s="179"/>
    </row>
    <row r="26" spans="2:10" x14ac:dyDescent="0.15">
      <c r="B26" s="76"/>
      <c r="C26" s="76"/>
      <c r="D26" s="76"/>
      <c r="E26" s="76"/>
      <c r="F26" s="76"/>
      <c r="G26" s="76"/>
      <c r="H26" s="76"/>
      <c r="I26" s="76"/>
    </row>
    <row r="27" spans="2:10" x14ac:dyDescent="0.15">
      <c r="B27" s="79" t="s">
        <v>68</v>
      </c>
      <c r="C27" s="76"/>
      <c r="D27" s="76"/>
      <c r="E27" s="76"/>
      <c r="F27" s="76"/>
      <c r="G27" s="76"/>
      <c r="H27" s="76"/>
      <c r="I27" s="76"/>
    </row>
    <row r="28" spans="2:10" x14ac:dyDescent="0.15">
      <c r="B28" s="79" t="s">
        <v>71</v>
      </c>
      <c r="C28" s="76"/>
      <c r="D28" s="76"/>
      <c r="E28" s="76"/>
      <c r="F28" s="76"/>
      <c r="G28" s="76"/>
      <c r="H28" s="76"/>
      <c r="I28" s="76"/>
    </row>
    <row r="29" spans="2:10" x14ac:dyDescent="0.15">
      <c r="B29" s="79" t="s">
        <v>73</v>
      </c>
      <c r="C29" s="76"/>
      <c r="D29" s="76"/>
      <c r="E29" s="76"/>
      <c r="F29" s="76"/>
      <c r="G29" s="76"/>
      <c r="H29" s="76"/>
      <c r="I29" s="76"/>
    </row>
    <row r="30" spans="2:10" x14ac:dyDescent="0.15">
      <c r="B30" s="79" t="s">
        <v>69</v>
      </c>
      <c r="C30" s="76"/>
      <c r="D30" s="76"/>
      <c r="E30" s="76"/>
      <c r="F30" s="76"/>
      <c r="G30" s="76"/>
      <c r="H30" s="76"/>
      <c r="I30" s="76"/>
    </row>
    <row r="31" spans="2:10" x14ac:dyDescent="0.15">
      <c r="B31" s="79" t="s">
        <v>65</v>
      </c>
      <c r="C31" s="76"/>
      <c r="D31" s="76"/>
      <c r="E31" s="76"/>
      <c r="F31" s="76"/>
      <c r="G31" s="76"/>
      <c r="H31" s="76"/>
      <c r="I31" s="76"/>
    </row>
    <row r="32" spans="2:10" x14ac:dyDescent="0.15">
      <c r="B32" s="79" t="s">
        <v>66</v>
      </c>
      <c r="C32" s="76"/>
      <c r="D32" s="76"/>
      <c r="E32" s="76"/>
      <c r="F32" s="76"/>
      <c r="G32" s="76"/>
      <c r="H32" s="76"/>
      <c r="I32" s="76"/>
    </row>
    <row r="33" spans="2:10" x14ac:dyDescent="0.15">
      <c r="B33" s="79" t="s">
        <v>70</v>
      </c>
      <c r="C33" s="76"/>
      <c r="D33" s="76"/>
      <c r="E33" s="76"/>
      <c r="F33" s="76"/>
      <c r="G33" s="76"/>
      <c r="H33" s="76"/>
      <c r="I33" s="76"/>
    </row>
    <row r="34" spans="2:10" x14ac:dyDescent="0.15">
      <c r="B34" s="179" t="s">
        <v>148</v>
      </c>
      <c r="C34" s="179"/>
      <c r="D34" s="179"/>
      <c r="E34" s="179"/>
      <c r="F34" s="179"/>
      <c r="G34" s="179"/>
      <c r="H34" s="179"/>
      <c r="I34" s="179"/>
      <c r="J34" s="179"/>
    </row>
    <row r="35" spans="2:10" x14ac:dyDescent="0.15">
      <c r="B35" s="79"/>
      <c r="C35" s="76"/>
      <c r="D35" s="76"/>
      <c r="E35" s="76"/>
      <c r="F35" s="76"/>
      <c r="G35" s="76"/>
      <c r="H35" s="76"/>
      <c r="I35" s="76"/>
    </row>
    <row r="36" spans="2:10" x14ac:dyDescent="0.15">
      <c r="B36" s="79"/>
      <c r="C36" s="76"/>
      <c r="D36" s="76"/>
      <c r="E36" s="76"/>
      <c r="F36" s="76"/>
      <c r="G36" s="76"/>
      <c r="H36" s="76"/>
      <c r="I36" s="76"/>
    </row>
    <row r="37" spans="2:10" x14ac:dyDescent="0.15">
      <c r="B37" s="79"/>
      <c r="C37" s="76"/>
      <c r="D37" s="76"/>
      <c r="E37" s="76"/>
      <c r="F37" s="76"/>
      <c r="G37" s="76"/>
      <c r="H37" s="76"/>
      <c r="I37" s="76"/>
    </row>
    <row r="38" spans="2:10" x14ac:dyDescent="0.15">
      <c r="B38" s="79"/>
      <c r="C38" s="76"/>
      <c r="D38" s="76"/>
      <c r="E38" s="76"/>
      <c r="F38" s="76"/>
      <c r="G38" s="76"/>
      <c r="H38" s="76"/>
      <c r="I38" s="76"/>
    </row>
    <row r="39" spans="2:10" x14ac:dyDescent="0.15">
      <c r="B39" s="76"/>
      <c r="C39" s="76"/>
      <c r="D39" s="76"/>
      <c r="E39" s="76"/>
      <c r="F39" s="76"/>
      <c r="G39" s="76"/>
      <c r="H39" s="76"/>
      <c r="I39" s="76"/>
    </row>
    <row r="40" spans="2:10" x14ac:dyDescent="0.15">
      <c r="B40" s="76"/>
      <c r="C40" s="76"/>
      <c r="D40" s="76"/>
      <c r="E40" s="76"/>
      <c r="F40" s="76"/>
      <c r="G40" s="76"/>
      <c r="H40" s="76"/>
      <c r="I40" s="76"/>
    </row>
    <row r="41" spans="2:10" x14ac:dyDescent="0.15">
      <c r="B41" s="79"/>
      <c r="C41" s="76"/>
      <c r="D41" s="76"/>
      <c r="E41" s="76"/>
      <c r="F41" s="76"/>
      <c r="G41" s="76"/>
      <c r="H41" s="76"/>
      <c r="I41" s="76"/>
    </row>
    <row r="42" spans="2:10" x14ac:dyDescent="0.15">
      <c r="B42" s="79"/>
      <c r="C42" s="76"/>
      <c r="D42" s="76"/>
      <c r="E42" s="76"/>
      <c r="F42" s="76"/>
      <c r="G42" s="76"/>
      <c r="H42" s="76"/>
      <c r="I42" s="76"/>
    </row>
    <row r="43" spans="2:10" x14ac:dyDescent="0.15">
      <c r="B43" s="79"/>
      <c r="C43" s="76"/>
      <c r="D43" s="76"/>
      <c r="E43" s="76"/>
      <c r="F43" s="76"/>
      <c r="G43" s="76"/>
      <c r="H43" s="76"/>
      <c r="I43" s="76"/>
    </row>
    <row r="44" spans="2:10" x14ac:dyDescent="0.15">
      <c r="B44" s="79"/>
      <c r="C44" s="76"/>
      <c r="D44" s="76"/>
      <c r="E44" s="76"/>
      <c r="F44" s="76"/>
      <c r="G44" s="76"/>
      <c r="H44" s="76"/>
      <c r="I44" s="76"/>
    </row>
    <row r="45" spans="2:10" x14ac:dyDescent="0.15">
      <c r="B45" s="79"/>
      <c r="C45" s="76"/>
      <c r="D45" s="76"/>
      <c r="E45" s="76"/>
      <c r="F45" s="76"/>
      <c r="G45" s="76"/>
      <c r="H45" s="76"/>
      <c r="I45" s="76"/>
    </row>
    <row r="46" spans="2:10" x14ac:dyDescent="0.15">
      <c r="B46" s="79"/>
      <c r="C46" s="76"/>
      <c r="D46" s="76"/>
      <c r="E46" s="76"/>
      <c r="F46" s="76"/>
      <c r="G46" s="76"/>
      <c r="H46" s="76"/>
      <c r="I46" s="76"/>
    </row>
    <row r="47" spans="2:10" x14ac:dyDescent="0.15">
      <c r="B47" s="79"/>
      <c r="C47" s="76"/>
      <c r="D47" s="76"/>
      <c r="E47" s="76"/>
      <c r="F47" s="76"/>
      <c r="G47" s="76"/>
      <c r="H47" s="76"/>
      <c r="I47" s="76"/>
    </row>
    <row r="48" spans="2:10" x14ac:dyDescent="0.15">
      <c r="B48" s="76"/>
      <c r="C48" s="76"/>
      <c r="D48" s="76"/>
      <c r="E48" s="76"/>
      <c r="F48" s="76"/>
      <c r="G48" s="76"/>
      <c r="H48" s="76"/>
      <c r="I48" s="76"/>
    </row>
  </sheetData>
  <mergeCells count="2">
    <mergeCell ref="B25:J25"/>
    <mergeCell ref="B34:J3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opLeftCell="B1" workbookViewId="0">
      <selection activeCell="F2" sqref="F2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9" customWidth="1"/>
    <col min="5" max="5" width="8.5" customWidth="1"/>
    <col min="6" max="6" width="27.5" customWidth="1"/>
  </cols>
  <sheetData>
    <row r="1" spans="1:10" ht="28" x14ac:dyDescent="0.3">
      <c r="B1" s="81" t="s">
        <v>11</v>
      </c>
      <c r="C1" s="18"/>
      <c r="D1" s="18"/>
      <c r="E1" s="18"/>
      <c r="F1" s="100" t="s">
        <v>226</v>
      </c>
      <c r="G1" s="71"/>
    </row>
    <row r="2" spans="1:10" x14ac:dyDescent="0.15">
      <c r="B2" s="18"/>
      <c r="C2" s="18"/>
      <c r="D2" s="18"/>
      <c r="E2" s="18"/>
      <c r="F2" s="18"/>
      <c r="G2" s="71"/>
    </row>
    <row r="3" spans="1:10" ht="20" x14ac:dyDescent="0.2">
      <c r="A3" s="4"/>
      <c r="B3" s="5" t="s">
        <v>57</v>
      </c>
      <c r="C3" s="4"/>
      <c r="D3" s="4"/>
      <c r="E3" s="4"/>
      <c r="F3" s="18"/>
      <c r="G3" s="71"/>
    </row>
    <row r="4" spans="1:10" ht="20" x14ac:dyDescent="0.2">
      <c r="A4" s="4"/>
      <c r="B4" s="5"/>
      <c r="C4" s="4"/>
      <c r="D4" s="4"/>
      <c r="E4" s="4"/>
      <c r="F4" s="18"/>
      <c r="G4" s="71"/>
    </row>
    <row r="5" spans="1:10" ht="20" x14ac:dyDescent="0.2">
      <c r="A5" s="4"/>
      <c r="B5" s="5"/>
      <c r="C5" s="4"/>
      <c r="D5" s="4"/>
      <c r="E5" s="4"/>
      <c r="F5" s="18"/>
      <c r="G5" s="71"/>
    </row>
    <row r="6" spans="1:10" ht="20" x14ac:dyDescent="0.2">
      <c r="A6" s="4"/>
      <c r="B6" s="5"/>
      <c r="C6" s="4"/>
      <c r="D6" s="4"/>
      <c r="E6" s="4"/>
      <c r="F6" s="18"/>
      <c r="G6" s="71"/>
    </row>
    <row r="7" spans="1:10" ht="20" x14ac:dyDescent="0.2">
      <c r="A7" s="4"/>
      <c r="B7" s="5"/>
      <c r="C7" s="4"/>
      <c r="D7" s="4"/>
      <c r="E7" s="4"/>
      <c r="F7" s="18"/>
      <c r="G7" s="71"/>
    </row>
    <row r="8" spans="1:10" x14ac:dyDescent="0.15">
      <c r="A8" s="4"/>
      <c r="B8" s="6"/>
      <c r="C8" s="4"/>
      <c r="D8" s="4"/>
      <c r="E8" s="4"/>
      <c r="F8" s="18"/>
      <c r="G8" s="71"/>
    </row>
    <row r="9" spans="1:10" x14ac:dyDescent="0.15">
      <c r="A9" s="4"/>
      <c r="B9" s="55" t="s">
        <v>18</v>
      </c>
      <c r="C9" s="180" t="s">
        <v>99</v>
      </c>
      <c r="D9" s="180"/>
      <c r="E9" s="180"/>
      <c r="F9" s="180"/>
      <c r="G9" s="71"/>
      <c r="H9" s="23"/>
      <c r="I9" s="22"/>
      <c r="J9" s="23"/>
    </row>
    <row r="10" spans="1:10" x14ac:dyDescent="0.15">
      <c r="A10" s="4"/>
      <c r="B10" s="55" t="s">
        <v>46</v>
      </c>
      <c r="C10" s="80" t="s">
        <v>146</v>
      </c>
      <c r="D10" s="80"/>
      <c r="E10" s="80"/>
      <c r="F10" s="80"/>
      <c r="G10" s="71"/>
      <c r="H10" s="23"/>
      <c r="I10" s="22"/>
      <c r="J10" s="23"/>
    </row>
    <row r="11" spans="1:10" x14ac:dyDescent="0.15">
      <c r="A11" s="4"/>
      <c r="B11" s="55" t="s">
        <v>144</v>
      </c>
      <c r="C11" s="181" t="s">
        <v>143</v>
      </c>
      <c r="D11" s="181"/>
      <c r="E11" s="181"/>
      <c r="F11" s="181"/>
      <c r="G11" s="71"/>
      <c r="H11" s="24"/>
      <c r="J11" s="24"/>
    </row>
    <row r="12" spans="1:10" x14ac:dyDescent="0.15">
      <c r="A12" s="4"/>
      <c r="B12" s="2"/>
      <c r="C12" s="2"/>
      <c r="D12" s="2"/>
      <c r="E12" s="2"/>
      <c r="F12" s="2"/>
      <c r="G12" s="71"/>
      <c r="H12" s="24"/>
      <c r="J12" s="24"/>
    </row>
    <row r="13" spans="1:10" x14ac:dyDescent="0.15">
      <c r="A13" s="4"/>
      <c r="B13" s="2"/>
      <c r="C13" s="2"/>
      <c r="D13" s="2"/>
      <c r="E13" s="2"/>
      <c r="F13" s="2"/>
      <c r="G13" s="71"/>
      <c r="H13" s="24"/>
      <c r="J13" s="24"/>
    </row>
    <row r="14" spans="1:10" x14ac:dyDescent="0.15">
      <c r="A14" s="4"/>
      <c r="B14" s="2"/>
      <c r="C14" s="2"/>
      <c r="D14" s="2"/>
      <c r="E14" s="2"/>
      <c r="F14" s="2"/>
      <c r="G14" s="71"/>
      <c r="H14" s="24"/>
      <c r="J14" s="24"/>
    </row>
    <row r="15" spans="1:10" x14ac:dyDescent="0.15">
      <c r="A15" s="4"/>
      <c r="B15" s="2"/>
      <c r="C15" s="2"/>
      <c r="D15" s="2"/>
      <c r="E15" s="2"/>
      <c r="F15" s="2"/>
      <c r="G15" s="71"/>
      <c r="H15" s="24"/>
      <c r="J15" s="24"/>
    </row>
    <row r="16" spans="1:10" x14ac:dyDescent="0.15">
      <c r="A16" s="4"/>
      <c r="B16" s="2"/>
      <c r="C16" s="2"/>
      <c r="D16" s="2"/>
      <c r="E16" s="2"/>
      <c r="F16" s="2"/>
      <c r="G16" s="71"/>
      <c r="H16" s="24"/>
      <c r="J16" s="24"/>
    </row>
    <row r="17" spans="1:10" x14ac:dyDescent="0.15">
      <c r="A17" s="4"/>
      <c r="B17" s="27" t="s">
        <v>29</v>
      </c>
      <c r="C17" s="2"/>
      <c r="D17" s="2"/>
      <c r="E17" s="2"/>
      <c r="F17" s="2"/>
      <c r="G17" s="71"/>
      <c r="H17" s="24"/>
      <c r="J17" s="24"/>
    </row>
    <row r="18" spans="1:10" x14ac:dyDescent="0.15">
      <c r="A18" s="4"/>
      <c r="B18" s="18" t="s">
        <v>56</v>
      </c>
      <c r="C18" s="18"/>
      <c r="D18" s="2"/>
      <c r="E18" s="2"/>
      <c r="F18" s="51">
        <f>Organisation!I32+Referensgrupp!F37+'Forskarutbkurs '!F48+'Övriga aktiviteter'!F37</f>
        <v>0</v>
      </c>
      <c r="G18" s="71"/>
      <c r="H18" s="24"/>
      <c r="J18" s="24"/>
    </row>
    <row r="19" spans="1:10" x14ac:dyDescent="0.15">
      <c r="A19" s="4"/>
      <c r="B19" s="4"/>
      <c r="C19" s="6"/>
      <c r="D19" s="6"/>
      <c r="E19" s="6"/>
      <c r="F19" s="63"/>
      <c r="G19" s="71"/>
      <c r="H19" s="25"/>
      <c r="I19" s="22"/>
      <c r="J19" s="25"/>
    </row>
    <row r="20" spans="1:10" x14ac:dyDescent="0.15">
      <c r="A20" s="4"/>
      <c r="B20" s="30" t="s">
        <v>6</v>
      </c>
      <c r="C20" s="4"/>
      <c r="D20" s="4"/>
      <c r="E20" s="4"/>
      <c r="F20" s="63"/>
      <c r="G20" s="71"/>
      <c r="H20" s="26"/>
      <c r="I20" s="26"/>
      <c r="J20" s="26"/>
    </row>
    <row r="21" spans="1:10" x14ac:dyDescent="0.15">
      <c r="A21" s="4"/>
      <c r="B21" s="4" t="s">
        <v>14</v>
      </c>
      <c r="C21" s="4"/>
      <c r="D21" s="4"/>
      <c r="E21" s="4"/>
      <c r="F21" s="51">
        <f>Organisation!I40+'Forskarutbkurs '!F62+'Övriga aktiviteter'!F51</f>
        <v>0</v>
      </c>
      <c r="G21" s="71"/>
      <c r="H21" s="26"/>
      <c r="I21" s="26"/>
      <c r="J21" s="26"/>
    </row>
    <row r="22" spans="1:10" x14ac:dyDescent="0.15">
      <c r="A22" s="4"/>
      <c r="B22" s="4" t="s">
        <v>16</v>
      </c>
      <c r="C22" s="4"/>
      <c r="D22" s="4"/>
      <c r="E22" s="4"/>
      <c r="F22" s="51">
        <f>Organisation!I41+'Forskarutbkurs '!F63+'Övriga aktiviteter'!F52</f>
        <v>0</v>
      </c>
      <c r="G22" s="71"/>
      <c r="H22" s="26"/>
      <c r="I22" s="26"/>
      <c r="J22" s="21"/>
    </row>
    <row r="23" spans="1:10" x14ac:dyDescent="0.15">
      <c r="A23" s="4"/>
      <c r="B23" s="4" t="s">
        <v>15</v>
      </c>
      <c r="C23" s="4"/>
      <c r="D23" s="4"/>
      <c r="E23" s="4"/>
      <c r="F23" s="51">
        <f>Organisation!I42+Referensgrupp!F44+'Forskarutbkurs '!F64+'Övriga aktiviteter'!F53</f>
        <v>0</v>
      </c>
      <c r="G23" s="71"/>
      <c r="H23" s="26"/>
      <c r="I23" s="26"/>
      <c r="J23" s="24"/>
    </row>
    <row r="24" spans="1:10" x14ac:dyDescent="0.15">
      <c r="A24" s="4"/>
      <c r="B24" s="4" t="s">
        <v>4</v>
      </c>
      <c r="C24" s="4"/>
      <c r="D24" s="4"/>
      <c r="E24" s="4"/>
      <c r="F24" s="51">
        <f>Organisation!I43+Referensgrupp!F45+'Forskarutbkurs '!F65+'Övriga aktiviteter'!F54</f>
        <v>0</v>
      </c>
      <c r="G24" s="71"/>
      <c r="H24" s="26"/>
      <c r="I24" s="26"/>
      <c r="J24" s="24"/>
    </row>
    <row r="25" spans="1:10" x14ac:dyDescent="0.15">
      <c r="A25" s="4"/>
      <c r="B25" s="4" t="s">
        <v>3</v>
      </c>
      <c r="C25" s="4"/>
      <c r="D25" s="4"/>
      <c r="E25" s="4"/>
      <c r="F25" s="51">
        <f>Organisation!I44+Referensgrupp!F46+'Forskarutbkurs '!F66+'Övriga aktiviteter'!F55</f>
        <v>0</v>
      </c>
      <c r="G25" s="71"/>
      <c r="H25" s="26"/>
      <c r="I25" s="21"/>
      <c r="J25" s="24"/>
    </row>
    <row r="26" spans="1:10" x14ac:dyDescent="0.15">
      <c r="A26" s="4"/>
      <c r="B26" s="4" t="s">
        <v>5</v>
      </c>
      <c r="C26" s="4"/>
      <c r="D26" s="4"/>
      <c r="E26" s="4"/>
      <c r="F26" s="51">
        <f>Organisation!I45+Referensgrupp!F47+'Forskarutbkurs '!F67+'Övriga aktiviteter'!F56</f>
        <v>0</v>
      </c>
      <c r="G26" s="71"/>
      <c r="H26" s="26"/>
      <c r="I26" s="24"/>
      <c r="J26" s="24"/>
    </row>
    <row r="27" spans="1:10" x14ac:dyDescent="0.15">
      <c r="A27" s="4"/>
      <c r="B27" s="4"/>
      <c r="C27" s="4"/>
      <c r="D27" s="4"/>
      <c r="E27" s="4"/>
      <c r="F27" s="51"/>
      <c r="G27" s="71"/>
      <c r="H27" s="26"/>
      <c r="I27" s="24"/>
      <c r="J27" s="24"/>
    </row>
    <row r="28" spans="1:10" x14ac:dyDescent="0.15">
      <c r="A28" s="4"/>
      <c r="B28" s="8"/>
      <c r="C28" s="8"/>
      <c r="D28" s="8"/>
      <c r="E28" s="8"/>
      <c r="F28" s="64"/>
      <c r="G28" s="71"/>
      <c r="H28" s="26"/>
      <c r="I28" s="24"/>
      <c r="J28" s="24"/>
    </row>
    <row r="29" spans="1:10" x14ac:dyDescent="0.15">
      <c r="A29" s="4"/>
      <c r="B29" s="4"/>
      <c r="C29" s="4"/>
      <c r="D29" s="4"/>
      <c r="E29" s="4"/>
      <c r="F29" s="51"/>
      <c r="G29" s="71"/>
      <c r="H29" s="26"/>
      <c r="I29" s="24"/>
      <c r="J29" s="24"/>
    </row>
    <row r="30" spans="1:10" x14ac:dyDescent="0.15">
      <c r="A30" s="4"/>
      <c r="B30" s="6" t="s">
        <v>10</v>
      </c>
      <c r="C30" s="4"/>
      <c r="D30" s="4"/>
      <c r="E30" s="4"/>
      <c r="F30" s="51">
        <f>SUM(F21:F28)</f>
        <v>0</v>
      </c>
      <c r="G30" s="71"/>
      <c r="H30" s="21"/>
      <c r="I30" s="24"/>
      <c r="J30" s="24"/>
    </row>
    <row r="31" spans="1:10" x14ac:dyDescent="0.15">
      <c r="A31" s="4"/>
      <c r="B31" s="4"/>
      <c r="C31" s="4"/>
      <c r="D31" s="4"/>
      <c r="E31" s="4"/>
      <c r="F31" s="63"/>
      <c r="G31" s="71"/>
      <c r="H31" s="24"/>
      <c r="I31" s="24"/>
      <c r="J31" s="24"/>
    </row>
    <row r="32" spans="1:10" x14ac:dyDescent="0.15">
      <c r="A32" s="4"/>
      <c r="B32" s="4"/>
      <c r="C32" s="4"/>
      <c r="D32" s="12"/>
      <c r="E32" s="12"/>
      <c r="F32" s="63"/>
      <c r="G32" s="71"/>
      <c r="H32" s="24"/>
      <c r="I32" s="24"/>
      <c r="J32" s="24"/>
    </row>
    <row r="33" spans="1:10" x14ac:dyDescent="0.15">
      <c r="A33" s="4"/>
      <c r="B33" s="4"/>
      <c r="C33" s="4"/>
      <c r="D33" s="12"/>
      <c r="E33" s="12"/>
      <c r="F33" s="63"/>
      <c r="G33" s="71"/>
      <c r="H33" s="24"/>
      <c r="I33" s="24"/>
      <c r="J33" s="24"/>
    </row>
    <row r="34" spans="1:10" ht="16" x14ac:dyDescent="0.2">
      <c r="A34" s="4"/>
      <c r="B34" s="9" t="s">
        <v>7</v>
      </c>
      <c r="C34" s="14"/>
      <c r="D34" s="15"/>
      <c r="E34" s="15"/>
      <c r="F34" s="50">
        <f>F18+F30</f>
        <v>0</v>
      </c>
      <c r="G34" s="71"/>
      <c r="H34" s="24"/>
      <c r="I34" s="24"/>
      <c r="J34" s="24"/>
    </row>
    <row r="35" spans="1:10" x14ac:dyDescent="0.15">
      <c r="B35" s="67"/>
      <c r="C35" s="67"/>
      <c r="D35" s="67"/>
      <c r="E35" s="67"/>
      <c r="F35" s="67"/>
      <c r="G35" s="71"/>
    </row>
    <row r="36" spans="1:10" x14ac:dyDescent="0.15">
      <c r="B36" s="67"/>
      <c r="C36" s="67"/>
      <c r="D36" s="67"/>
      <c r="E36" s="67"/>
      <c r="F36" s="67"/>
    </row>
    <row r="37" spans="1:10" x14ac:dyDescent="0.15">
      <c r="B37" s="108" t="s">
        <v>84</v>
      </c>
      <c r="C37" s="108"/>
      <c r="D37" s="67"/>
      <c r="E37" s="67"/>
      <c r="F37" s="107"/>
    </row>
    <row r="38" spans="1:10" x14ac:dyDescent="0.15">
      <c r="B38" s="109" t="s">
        <v>82</v>
      </c>
      <c r="C38" s="109"/>
      <c r="D38" s="109"/>
      <c r="F38" s="111">
        <f>Organisation!I56+Referensgrupp!F59+'Forskarutbkurs '!F83+'Övriga aktiviteter'!F68</f>
        <v>0</v>
      </c>
    </row>
    <row r="39" spans="1:10" x14ac:dyDescent="0.15">
      <c r="B39" s="110" t="s">
        <v>83</v>
      </c>
      <c r="C39" s="109"/>
      <c r="D39" s="109"/>
      <c r="F39" s="112">
        <f>F38-F34</f>
        <v>0</v>
      </c>
    </row>
  </sheetData>
  <sheetProtection selectLockedCells="1"/>
  <mergeCells count="2">
    <mergeCell ref="C9:F9"/>
    <mergeCell ref="C11:F11"/>
  </mergeCells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9"/>
  <sheetViews>
    <sheetView workbookViewId="0">
      <selection activeCell="N27" sqref="N27"/>
    </sheetView>
  </sheetViews>
  <sheetFormatPr baseColWidth="10" defaultColWidth="8.5" defaultRowHeight="13" x14ac:dyDescent="0.15"/>
  <cols>
    <col min="1" max="1" width="3.5" customWidth="1"/>
    <col min="2" max="2" width="21.5" customWidth="1"/>
    <col min="3" max="3" width="11" customWidth="1"/>
    <col min="4" max="4" width="15.5" customWidth="1"/>
    <col min="5" max="5" width="9" customWidth="1"/>
    <col min="6" max="6" width="7.5" customWidth="1"/>
    <col min="7" max="7" width="18.5" customWidth="1"/>
    <col min="8" max="8" width="9" customWidth="1"/>
    <col min="9" max="9" width="15" customWidth="1"/>
  </cols>
  <sheetData>
    <row r="1" spans="1:9" ht="20" x14ac:dyDescent="0.2">
      <c r="A1" s="4"/>
      <c r="B1" s="5" t="s">
        <v>0</v>
      </c>
      <c r="C1" s="4"/>
      <c r="D1" s="4"/>
      <c r="E1" s="4"/>
      <c r="F1" s="4"/>
      <c r="G1" s="104" t="str">
        <f>'Sammanställning budget'!F1</f>
        <v>År: 2025</v>
      </c>
      <c r="H1" s="4"/>
    </row>
    <row r="2" spans="1:9" x14ac:dyDescent="0.15">
      <c r="A2" s="4"/>
      <c r="B2" s="6"/>
      <c r="C2" s="4"/>
      <c r="D2" s="4"/>
      <c r="E2" s="4"/>
      <c r="F2" s="4"/>
      <c r="G2" s="4"/>
      <c r="H2" s="4"/>
      <c r="I2" s="4"/>
    </row>
    <row r="3" spans="1:9" x14ac:dyDescent="0.15">
      <c r="A3" s="4"/>
      <c r="B3" s="6"/>
      <c r="C3" s="4"/>
      <c r="D3" s="4"/>
      <c r="E3" s="4"/>
      <c r="F3" s="4"/>
      <c r="G3" s="4"/>
      <c r="H3" s="4"/>
      <c r="I3" s="4"/>
    </row>
    <row r="4" spans="1:9" x14ac:dyDescent="0.15">
      <c r="A4" s="4"/>
      <c r="B4" s="2" t="s">
        <v>13</v>
      </c>
      <c r="C4" s="182" t="s">
        <v>100</v>
      </c>
      <c r="D4" s="182"/>
      <c r="E4" s="183"/>
      <c r="F4" s="183"/>
      <c r="G4" s="183"/>
      <c r="H4" s="2"/>
      <c r="I4" s="4"/>
    </row>
    <row r="5" spans="1:9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4" x14ac:dyDescent="0.15">
      <c r="A6" s="4"/>
      <c r="B6" s="38" t="s">
        <v>34</v>
      </c>
      <c r="C6" s="29" t="s">
        <v>35</v>
      </c>
      <c r="D6" s="29"/>
      <c r="E6" s="29"/>
      <c r="F6" s="4"/>
      <c r="G6" s="4"/>
      <c r="H6" s="4"/>
      <c r="I6" s="4"/>
    </row>
    <row r="7" spans="1:9" x14ac:dyDescent="0.15">
      <c r="A7" s="4"/>
      <c r="B7" s="39" t="s">
        <v>12</v>
      </c>
      <c r="C7" s="41">
        <v>0.54449999999999998</v>
      </c>
      <c r="D7" s="41"/>
      <c r="E7" s="42" t="s">
        <v>101</v>
      </c>
      <c r="F7" s="42"/>
      <c r="G7" s="42"/>
      <c r="H7" s="4"/>
      <c r="I7" s="4"/>
    </row>
    <row r="8" spans="1:9" x14ac:dyDescent="0.15">
      <c r="A8" s="4"/>
      <c r="B8" s="39" t="s">
        <v>80</v>
      </c>
      <c r="C8" s="56">
        <v>0.02</v>
      </c>
      <c r="D8" s="41"/>
      <c r="E8" s="42" t="s">
        <v>81</v>
      </c>
      <c r="F8" s="42"/>
      <c r="G8" s="42"/>
      <c r="H8" s="4"/>
      <c r="I8" s="4"/>
    </row>
    <row r="9" spans="1:9" x14ac:dyDescent="0.15">
      <c r="A9" s="4"/>
      <c r="B9" s="40" t="s">
        <v>36</v>
      </c>
      <c r="C9" s="41">
        <v>0.154</v>
      </c>
      <c r="D9" s="41"/>
      <c r="E9" s="42" t="s">
        <v>101</v>
      </c>
      <c r="F9" s="42"/>
      <c r="G9" s="42"/>
      <c r="H9" s="4"/>
      <c r="I9" s="4"/>
    </row>
    <row r="10" spans="1:9" x14ac:dyDescent="0.15">
      <c r="A10" s="4"/>
      <c r="B10" s="40" t="s">
        <v>37</v>
      </c>
      <c r="C10" s="41">
        <v>1.7999999999999999E-2</v>
      </c>
      <c r="D10" s="41"/>
      <c r="E10" s="42" t="s">
        <v>101</v>
      </c>
      <c r="F10" s="42"/>
      <c r="G10" s="42"/>
      <c r="H10" s="4"/>
      <c r="I10" s="4"/>
    </row>
    <row r="11" spans="1:9" x14ac:dyDescent="0.15">
      <c r="A11" s="4"/>
      <c r="B11" s="40" t="s">
        <v>85</v>
      </c>
      <c r="C11" s="41">
        <v>3.1E-2</v>
      </c>
      <c r="D11" s="41"/>
      <c r="E11" s="42" t="s">
        <v>101</v>
      </c>
      <c r="F11" s="42"/>
      <c r="G11" s="42"/>
      <c r="H11" s="4"/>
      <c r="I11" s="4"/>
    </row>
    <row r="12" spans="1:9" x14ac:dyDescent="0.15">
      <c r="A12" s="65"/>
      <c r="B12" s="40" t="s">
        <v>32</v>
      </c>
      <c r="C12" s="90"/>
      <c r="D12" s="41"/>
      <c r="E12" s="43" t="s">
        <v>139</v>
      </c>
      <c r="F12" s="43"/>
      <c r="G12" s="43"/>
      <c r="H12" s="6"/>
      <c r="I12" s="6"/>
    </row>
    <row r="13" spans="1:9" x14ac:dyDescent="0.15">
      <c r="A13" s="65"/>
      <c r="B13" s="40" t="s">
        <v>31</v>
      </c>
      <c r="C13" s="90"/>
      <c r="D13" s="41"/>
      <c r="E13" s="43" t="s">
        <v>140</v>
      </c>
      <c r="F13" s="43"/>
      <c r="G13" s="42"/>
      <c r="H13" s="4"/>
      <c r="I13" s="4"/>
    </row>
    <row r="14" spans="1:9" x14ac:dyDescent="0.15">
      <c r="A14" s="65"/>
      <c r="B14" s="40"/>
      <c r="C14" s="4"/>
      <c r="D14" s="4"/>
      <c r="E14" s="4"/>
      <c r="F14" s="4"/>
      <c r="G14" s="4"/>
      <c r="H14" s="4"/>
      <c r="I14" s="4"/>
    </row>
    <row r="15" spans="1:9" x14ac:dyDescent="0.15">
      <c r="A15" s="65"/>
      <c r="B15" s="40"/>
      <c r="C15" s="4"/>
      <c r="D15" s="4"/>
      <c r="E15" s="4"/>
      <c r="F15" s="4"/>
      <c r="G15" s="4"/>
      <c r="H15" s="4"/>
      <c r="I15" s="4"/>
    </row>
    <row r="16" spans="1:9" ht="42" x14ac:dyDescent="0.15">
      <c r="A16" s="65"/>
      <c r="B16" s="7" t="s">
        <v>2</v>
      </c>
      <c r="C16" s="82" t="s">
        <v>1</v>
      </c>
      <c r="D16" s="82" t="s">
        <v>79</v>
      </c>
      <c r="E16" s="82" t="s">
        <v>8</v>
      </c>
      <c r="F16" s="32" t="s">
        <v>17</v>
      </c>
      <c r="G16" s="82" t="s">
        <v>43</v>
      </c>
      <c r="H16" s="82" t="s">
        <v>12</v>
      </c>
      <c r="I16" s="82" t="s">
        <v>33</v>
      </c>
    </row>
    <row r="17" spans="1:9" x14ac:dyDescent="0.15">
      <c r="A17" s="65"/>
      <c r="B17" s="44" t="s">
        <v>39</v>
      </c>
      <c r="C17" s="57">
        <v>0</v>
      </c>
      <c r="D17" s="101">
        <f>C17*C$8</f>
        <v>0</v>
      </c>
      <c r="E17" s="33">
        <v>0</v>
      </c>
      <c r="F17" s="34">
        <v>0</v>
      </c>
      <c r="G17" s="35">
        <f>(C17+D17)*E17*F17</f>
        <v>0</v>
      </c>
      <c r="H17" s="35">
        <f>G17*C$7</f>
        <v>0</v>
      </c>
      <c r="I17" s="58">
        <f>G17+H17</f>
        <v>0</v>
      </c>
    </row>
    <row r="18" spans="1:9" x14ac:dyDescent="0.15">
      <c r="A18" s="65"/>
      <c r="B18" s="44" t="s">
        <v>39</v>
      </c>
      <c r="C18" s="57">
        <v>0</v>
      </c>
      <c r="D18" s="101">
        <f>C18*C$8</f>
        <v>0</v>
      </c>
      <c r="E18" s="33">
        <v>0</v>
      </c>
      <c r="F18" s="34">
        <v>0</v>
      </c>
      <c r="G18" s="35">
        <f>(C18+D18)*E18*F18</f>
        <v>0</v>
      </c>
      <c r="H18" s="35">
        <f>G18*C$7</f>
        <v>0</v>
      </c>
      <c r="I18" s="58">
        <f>G18+H18</f>
        <v>0</v>
      </c>
    </row>
    <row r="19" spans="1:9" x14ac:dyDescent="0.15">
      <c r="A19" s="65"/>
      <c r="B19" s="44" t="s">
        <v>39</v>
      </c>
      <c r="C19" s="57">
        <v>0</v>
      </c>
      <c r="D19" s="101">
        <f>C19*C$8</f>
        <v>0</v>
      </c>
      <c r="E19" s="33">
        <v>0</v>
      </c>
      <c r="F19" s="34">
        <v>0</v>
      </c>
      <c r="G19" s="35">
        <f>(C19+D19)*E19*F19</f>
        <v>0</v>
      </c>
      <c r="H19" s="35">
        <f>G19*C$7</f>
        <v>0</v>
      </c>
      <c r="I19" s="58">
        <f>G19+H19</f>
        <v>0</v>
      </c>
    </row>
    <row r="20" spans="1:9" x14ac:dyDescent="0.15">
      <c r="A20" s="65"/>
      <c r="B20" s="1"/>
      <c r="C20" s="31"/>
      <c r="D20" s="102"/>
      <c r="E20" s="33"/>
      <c r="F20" s="34"/>
      <c r="G20" s="35"/>
      <c r="H20" s="35"/>
      <c r="I20" s="58"/>
    </row>
    <row r="21" spans="1:9" ht="12.75" customHeight="1" x14ac:dyDescent="0.15">
      <c r="A21" s="4"/>
      <c r="B21" s="6" t="s">
        <v>38</v>
      </c>
      <c r="C21" s="36"/>
      <c r="D21" s="36"/>
      <c r="E21" s="36"/>
      <c r="F21" s="36"/>
      <c r="G21" s="28"/>
      <c r="H21" s="36"/>
      <c r="I21" s="51">
        <f>SUM(I17:I19)</f>
        <v>0</v>
      </c>
    </row>
    <row r="22" spans="1:9" ht="12.75" customHeight="1" x14ac:dyDescent="0.15">
      <c r="A22" s="65"/>
      <c r="B22" s="18"/>
      <c r="C22" s="4"/>
      <c r="D22" s="4"/>
      <c r="E22" s="4"/>
      <c r="F22" s="4"/>
      <c r="G22" s="4"/>
      <c r="H22" s="4"/>
      <c r="I22" s="28"/>
    </row>
    <row r="23" spans="1:9" ht="12.75" customHeight="1" x14ac:dyDescent="0.15">
      <c r="A23" s="65"/>
      <c r="B23" s="18"/>
      <c r="C23" s="4"/>
      <c r="D23" s="4"/>
      <c r="E23" s="4"/>
      <c r="F23" s="4"/>
      <c r="G23" s="4"/>
      <c r="H23" s="4"/>
      <c r="I23" s="28"/>
    </row>
    <row r="24" spans="1:9" x14ac:dyDescent="0.15">
      <c r="A24" s="65"/>
      <c r="B24" s="49" t="s">
        <v>42</v>
      </c>
      <c r="C24" s="6"/>
      <c r="D24" s="6"/>
      <c r="E24" s="6"/>
      <c r="F24" s="70"/>
      <c r="G24" s="11"/>
      <c r="H24" s="4"/>
      <c r="I24" s="28"/>
    </row>
    <row r="25" spans="1:9" x14ac:dyDescent="0.15">
      <c r="A25" s="65"/>
      <c r="B25" s="40" t="s">
        <v>36</v>
      </c>
      <c r="C25" s="4"/>
      <c r="D25" s="4"/>
      <c r="E25" s="4"/>
      <c r="F25" s="4"/>
      <c r="G25" s="4"/>
      <c r="H25" s="4"/>
      <c r="I25" s="58">
        <f>I$21*C$9</f>
        <v>0</v>
      </c>
    </row>
    <row r="26" spans="1:9" x14ac:dyDescent="0.15">
      <c r="A26" s="65"/>
      <c r="B26" s="40" t="s">
        <v>37</v>
      </c>
      <c r="C26" s="4"/>
      <c r="D26" s="4"/>
      <c r="E26" s="4"/>
      <c r="F26" s="4"/>
      <c r="G26" s="4"/>
      <c r="H26" s="4"/>
      <c r="I26" s="58">
        <f>I$21*C$10</f>
        <v>0</v>
      </c>
    </row>
    <row r="27" spans="1:9" x14ac:dyDescent="0.15">
      <c r="A27" s="65"/>
      <c r="B27" s="40" t="s">
        <v>85</v>
      </c>
      <c r="C27" s="4"/>
      <c r="D27" s="4"/>
      <c r="E27" s="4"/>
      <c r="F27" s="4"/>
      <c r="G27" s="4"/>
      <c r="H27" s="4"/>
      <c r="I27" s="58">
        <f>I$21*C$11</f>
        <v>0</v>
      </c>
    </row>
    <row r="28" spans="1:9" x14ac:dyDescent="0.15">
      <c r="A28" s="65"/>
      <c r="B28" s="40" t="s">
        <v>32</v>
      </c>
      <c r="C28" s="4"/>
      <c r="D28" s="4"/>
      <c r="E28" s="4"/>
      <c r="F28" s="4"/>
      <c r="G28" s="4"/>
      <c r="H28" s="4"/>
      <c r="I28" s="58">
        <f>I$21*C$12</f>
        <v>0</v>
      </c>
    </row>
    <row r="29" spans="1:9" x14ac:dyDescent="0.15">
      <c r="A29" s="65"/>
      <c r="B29" s="40" t="s">
        <v>31</v>
      </c>
      <c r="C29" s="4"/>
      <c r="D29" s="4"/>
      <c r="E29" s="4"/>
      <c r="F29" s="4"/>
      <c r="G29" s="4"/>
      <c r="H29" s="4"/>
      <c r="I29" s="58">
        <f>I$21*C$13</f>
        <v>0</v>
      </c>
    </row>
    <row r="30" spans="1:9" x14ac:dyDescent="0.15">
      <c r="A30" s="65"/>
      <c r="B30" s="18"/>
      <c r="C30" s="4"/>
      <c r="D30" s="4"/>
      <c r="E30" s="4"/>
      <c r="F30" s="4"/>
      <c r="G30" s="4"/>
      <c r="H30" s="4"/>
      <c r="I30" s="36"/>
    </row>
    <row r="31" spans="1:9" x14ac:dyDescent="0.15">
      <c r="A31" s="65"/>
      <c r="B31" s="18"/>
      <c r="C31" s="4"/>
      <c r="D31" s="4"/>
      <c r="E31" s="4"/>
      <c r="F31" s="4"/>
      <c r="G31" s="4"/>
      <c r="H31" s="4"/>
      <c r="I31" s="36"/>
    </row>
    <row r="32" spans="1:9" x14ac:dyDescent="0.15">
      <c r="A32" s="65"/>
      <c r="B32" s="52" t="s">
        <v>44</v>
      </c>
      <c r="C32" s="53"/>
      <c r="D32" s="53"/>
      <c r="E32" s="53"/>
      <c r="F32" s="53"/>
      <c r="G32" s="53"/>
      <c r="H32" s="53"/>
      <c r="I32" s="54">
        <f>SUM(I25:I29)+I21</f>
        <v>0</v>
      </c>
    </row>
    <row r="33" spans="1:9" x14ac:dyDescent="0.15">
      <c r="A33" s="65"/>
      <c r="B33" s="18"/>
      <c r="C33" s="4"/>
      <c r="D33" s="4"/>
      <c r="E33" s="4"/>
      <c r="F33" s="4"/>
      <c r="G33" s="4"/>
      <c r="H33" s="4"/>
      <c r="I33" s="4"/>
    </row>
    <row r="34" spans="1:9" ht="12.75" customHeight="1" x14ac:dyDescent="0.15">
      <c r="A34" s="65"/>
      <c r="B34" s="18"/>
      <c r="C34" s="4"/>
      <c r="D34" s="4"/>
      <c r="E34" s="4"/>
      <c r="F34" s="4"/>
      <c r="G34" s="91"/>
      <c r="H34" s="4"/>
      <c r="I34" s="11"/>
    </row>
    <row r="35" spans="1:9" ht="12.75" customHeight="1" x14ac:dyDescent="0.15">
      <c r="A35" s="65"/>
      <c r="B35" s="6"/>
      <c r="C35" s="4"/>
      <c r="D35" s="4"/>
      <c r="E35" s="4"/>
      <c r="F35" s="4"/>
      <c r="G35" s="4"/>
      <c r="H35" s="4"/>
    </row>
    <row r="36" spans="1:9" ht="12.75" customHeight="1" x14ac:dyDescent="0.15">
      <c r="A36" s="65"/>
      <c r="B36" s="6"/>
      <c r="C36" s="4"/>
      <c r="D36" s="4"/>
      <c r="E36" s="4"/>
      <c r="F36" s="4"/>
      <c r="G36" s="4"/>
      <c r="H36" s="4"/>
      <c r="I36" s="11"/>
    </row>
    <row r="37" spans="1:9" x14ac:dyDescent="0.15">
      <c r="A37" s="65"/>
      <c r="B37" s="4"/>
      <c r="C37" s="6"/>
      <c r="D37" s="6"/>
      <c r="E37" s="6"/>
      <c r="F37" s="6"/>
      <c r="G37" s="6"/>
      <c r="H37" s="6"/>
      <c r="I37" s="6"/>
    </row>
    <row r="38" spans="1:9" x14ac:dyDescent="0.15">
      <c r="A38" s="65"/>
      <c r="B38" s="7" t="s">
        <v>6</v>
      </c>
      <c r="C38" s="8"/>
      <c r="D38" s="8"/>
      <c r="E38" s="8"/>
      <c r="F38" s="8"/>
      <c r="G38" s="8"/>
      <c r="H38" s="8"/>
      <c r="I38" s="82" t="s">
        <v>28</v>
      </c>
    </row>
    <row r="39" spans="1:9" x14ac:dyDescent="0.15">
      <c r="A39" s="65"/>
      <c r="B39" s="47" t="s">
        <v>30</v>
      </c>
      <c r="G39" s="4"/>
      <c r="H39" s="4"/>
      <c r="I39" s="31"/>
    </row>
    <row r="40" spans="1:9" x14ac:dyDescent="0.15">
      <c r="A40" s="65"/>
      <c r="B40" s="1" t="s">
        <v>14</v>
      </c>
      <c r="C40" s="65"/>
      <c r="D40" s="65"/>
      <c r="E40" s="65"/>
      <c r="F40" s="65"/>
      <c r="G40" s="4"/>
      <c r="H40" s="4"/>
      <c r="I40" s="57">
        <v>0</v>
      </c>
    </row>
    <row r="41" spans="1:9" x14ac:dyDescent="0.15">
      <c r="A41" s="65"/>
      <c r="B41" s="1" t="s">
        <v>16</v>
      </c>
      <c r="C41" s="65"/>
      <c r="D41" s="65"/>
      <c r="E41" s="65"/>
      <c r="F41" s="65"/>
      <c r="G41" s="4"/>
      <c r="H41" s="4"/>
      <c r="I41" s="57">
        <v>0</v>
      </c>
    </row>
    <row r="42" spans="1:9" x14ac:dyDescent="0.15">
      <c r="A42" s="65"/>
      <c r="B42" s="1" t="s">
        <v>15</v>
      </c>
      <c r="C42" s="65"/>
      <c r="D42" s="65"/>
      <c r="E42" s="65"/>
      <c r="F42" s="65"/>
      <c r="G42" s="4"/>
      <c r="H42" s="4"/>
      <c r="I42" s="57">
        <v>0</v>
      </c>
    </row>
    <row r="43" spans="1:9" x14ac:dyDescent="0.15">
      <c r="A43" s="65"/>
      <c r="B43" s="1" t="s">
        <v>4</v>
      </c>
      <c r="C43" s="65"/>
      <c r="D43" s="65"/>
      <c r="E43" s="65"/>
      <c r="F43" s="65"/>
      <c r="G43" s="4"/>
      <c r="H43" s="4"/>
      <c r="I43" s="57">
        <v>0</v>
      </c>
    </row>
    <row r="44" spans="1:9" x14ac:dyDescent="0.15">
      <c r="A44" s="65"/>
      <c r="B44" s="1" t="s">
        <v>3</v>
      </c>
      <c r="C44" s="65"/>
      <c r="D44" s="65"/>
      <c r="E44" s="65"/>
      <c r="F44" s="65"/>
      <c r="G44" s="4"/>
      <c r="H44" s="4"/>
      <c r="I44" s="57">
        <v>0</v>
      </c>
    </row>
    <row r="45" spans="1:9" x14ac:dyDescent="0.15">
      <c r="A45" s="65"/>
      <c r="B45" s="1" t="s">
        <v>5</v>
      </c>
      <c r="C45" s="65"/>
      <c r="D45" s="65"/>
      <c r="E45" s="65"/>
      <c r="F45" s="65"/>
      <c r="G45" s="4"/>
      <c r="H45" s="4"/>
      <c r="I45" s="57">
        <v>0</v>
      </c>
    </row>
    <row r="46" spans="1:9" x14ac:dyDescent="0.15">
      <c r="A46" s="65"/>
      <c r="B46" s="1"/>
      <c r="C46" s="65"/>
      <c r="D46" s="65"/>
      <c r="E46" s="65"/>
      <c r="F46" s="65"/>
      <c r="G46" s="4"/>
      <c r="H46" s="4"/>
      <c r="I46" s="57"/>
    </row>
    <row r="47" spans="1:9" x14ac:dyDescent="0.15">
      <c r="A47" s="65"/>
      <c r="B47" s="1"/>
      <c r="C47" s="65"/>
      <c r="D47" s="65"/>
      <c r="E47" s="65"/>
      <c r="F47" s="65"/>
      <c r="G47" s="4"/>
      <c r="H47" s="4"/>
      <c r="I47" s="57"/>
    </row>
    <row r="48" spans="1:9" x14ac:dyDescent="0.15">
      <c r="A48" s="65"/>
      <c r="B48" s="1"/>
      <c r="C48" s="65"/>
      <c r="D48" s="65"/>
      <c r="E48" s="65"/>
      <c r="F48" s="65"/>
      <c r="G48" s="4"/>
      <c r="H48" s="4"/>
      <c r="I48" s="57"/>
    </row>
    <row r="49" spans="1:9" x14ac:dyDescent="0.15">
      <c r="A49" s="65"/>
      <c r="B49" s="1"/>
      <c r="C49" s="65"/>
      <c r="D49" s="65"/>
      <c r="E49" s="65"/>
      <c r="F49" s="65"/>
      <c r="G49" s="4"/>
      <c r="H49" s="4"/>
      <c r="I49" s="57"/>
    </row>
    <row r="50" spans="1:9" x14ac:dyDescent="0.15">
      <c r="A50" s="65"/>
      <c r="B50" s="1"/>
      <c r="C50" s="65"/>
      <c r="D50" s="65"/>
      <c r="E50" s="65"/>
      <c r="F50" s="65"/>
      <c r="G50" s="4"/>
      <c r="H50" s="4"/>
      <c r="I50" s="57"/>
    </row>
    <row r="51" spans="1:9" x14ac:dyDescent="0.15">
      <c r="A51" s="65"/>
      <c r="B51" s="6" t="s">
        <v>10</v>
      </c>
      <c r="C51" s="4"/>
      <c r="D51" s="4"/>
      <c r="E51" s="4"/>
      <c r="F51" s="4"/>
      <c r="G51" s="4"/>
      <c r="H51" s="4"/>
      <c r="I51" s="51">
        <f>SUM(I40:I50)</f>
        <v>0</v>
      </c>
    </row>
    <row r="52" spans="1:9" x14ac:dyDescent="0.15">
      <c r="A52" s="65"/>
      <c r="B52" s="6"/>
      <c r="C52" s="4"/>
      <c r="D52" s="4"/>
      <c r="E52" s="4"/>
      <c r="F52" s="4"/>
      <c r="G52" s="4"/>
      <c r="H52" s="4"/>
      <c r="I52" s="11"/>
    </row>
    <row r="53" spans="1:9" x14ac:dyDescent="0.15">
      <c r="A53" s="65"/>
      <c r="C53" s="4"/>
      <c r="D53" s="4"/>
      <c r="E53" s="12"/>
      <c r="F53" s="12"/>
      <c r="G53" s="12"/>
      <c r="H53" s="12"/>
      <c r="I53" s="13"/>
    </row>
    <row r="54" spans="1:9" x14ac:dyDescent="0.15">
      <c r="A54" s="65"/>
      <c r="B54" s="4"/>
      <c r="C54" s="4"/>
      <c r="D54" s="4"/>
      <c r="E54" s="12"/>
      <c r="F54" s="12"/>
      <c r="G54" s="12"/>
      <c r="H54" s="12"/>
      <c r="I54" s="13"/>
    </row>
    <row r="55" spans="1:9" x14ac:dyDescent="0.15">
      <c r="A55" s="65"/>
      <c r="B55" s="4"/>
      <c r="C55" s="4"/>
      <c r="D55" s="4"/>
      <c r="E55" s="12"/>
      <c r="F55" s="12"/>
      <c r="G55" s="12"/>
      <c r="H55" s="12"/>
      <c r="I55" s="13"/>
    </row>
    <row r="56" spans="1:9" ht="16" x14ac:dyDescent="0.2">
      <c r="A56" s="65"/>
      <c r="B56" s="9" t="s">
        <v>7</v>
      </c>
      <c r="C56" s="14"/>
      <c r="D56" s="14"/>
      <c r="E56" s="15"/>
      <c r="F56" s="15"/>
      <c r="G56" s="15"/>
      <c r="H56" s="15"/>
      <c r="I56" s="50">
        <f>I51+I32</f>
        <v>0</v>
      </c>
    </row>
    <row r="57" spans="1:9" ht="16" x14ac:dyDescent="0.2">
      <c r="A57" s="4"/>
      <c r="B57" s="16"/>
      <c r="C57" s="4"/>
      <c r="D57" s="4"/>
      <c r="E57" s="12"/>
      <c r="F57" s="12"/>
      <c r="G57" s="12"/>
      <c r="H57" s="12"/>
      <c r="I57" s="17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6" x14ac:dyDescent="0.2">
      <c r="A59" s="4"/>
      <c r="B59" s="4"/>
      <c r="C59" s="19"/>
      <c r="D59" s="19"/>
      <c r="E59" s="19"/>
      <c r="F59" s="19"/>
      <c r="G59" s="19"/>
      <c r="H59" s="19"/>
      <c r="I59" s="17"/>
    </row>
  </sheetData>
  <sheetProtection selectLockedCells="1"/>
  <mergeCells count="1">
    <mergeCell ref="C4:G4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workbookViewId="0">
      <selection activeCell="E10" sqref="E10"/>
    </sheetView>
  </sheetViews>
  <sheetFormatPr baseColWidth="10" defaultColWidth="8.5" defaultRowHeight="13" x14ac:dyDescent="0.15"/>
  <cols>
    <col min="1" max="1" width="3.5" customWidth="1"/>
    <col min="2" max="2" width="34" customWidth="1"/>
    <col min="3" max="3" width="17.5" customWidth="1"/>
    <col min="4" max="4" width="9.5" customWidth="1"/>
    <col min="5" max="5" width="19.5" customWidth="1"/>
    <col min="6" max="6" width="21.1640625" style="37" customWidth="1"/>
  </cols>
  <sheetData>
    <row r="1" spans="1:6" ht="20" x14ac:dyDescent="0.2">
      <c r="A1" s="4"/>
      <c r="B1" s="5" t="s">
        <v>0</v>
      </c>
      <c r="C1" s="4"/>
      <c r="D1" s="4"/>
      <c r="E1" s="99" t="str">
        <f>'Sammanställning budget'!F1</f>
        <v>År: 2025</v>
      </c>
      <c r="F1" s="36"/>
    </row>
    <row r="2" spans="1:6" x14ac:dyDescent="0.15">
      <c r="A2" s="4"/>
      <c r="B2" s="6"/>
      <c r="C2" s="4"/>
      <c r="D2" s="4"/>
      <c r="E2" s="4"/>
      <c r="F2" s="36"/>
    </row>
    <row r="3" spans="1:6" x14ac:dyDescent="0.15">
      <c r="A3" s="4"/>
      <c r="B3" s="2" t="s">
        <v>13</v>
      </c>
      <c r="C3" s="61" t="s">
        <v>47</v>
      </c>
      <c r="D3" s="83"/>
      <c r="E3" s="68"/>
      <c r="F3" s="36"/>
    </row>
    <row r="4" spans="1:6" x14ac:dyDescent="0.15">
      <c r="A4" s="4"/>
      <c r="B4" s="2"/>
      <c r="C4" s="2"/>
      <c r="D4" s="2"/>
      <c r="E4" s="4"/>
      <c r="F4" s="36"/>
    </row>
    <row r="5" spans="1:6" ht="14" x14ac:dyDescent="0.15">
      <c r="A5" s="4"/>
      <c r="B5" s="38" t="s">
        <v>34</v>
      </c>
      <c r="C5" s="29" t="s">
        <v>35</v>
      </c>
      <c r="D5" s="2"/>
      <c r="E5" s="4"/>
      <c r="F5" s="36"/>
    </row>
    <row r="6" spans="1:6" x14ac:dyDescent="0.15">
      <c r="A6" s="4"/>
      <c r="B6" s="39" t="s">
        <v>12</v>
      </c>
      <c r="C6" s="59">
        <f>Organisation!C7</f>
        <v>0.54449999999999998</v>
      </c>
      <c r="D6" s="2"/>
      <c r="E6" s="42" t="s">
        <v>101</v>
      </c>
      <c r="F6" s="36"/>
    </row>
    <row r="7" spans="1:6" x14ac:dyDescent="0.15">
      <c r="A7" s="4"/>
      <c r="B7" s="40" t="s">
        <v>36</v>
      </c>
      <c r="C7" s="60">
        <f>Organisation!C9</f>
        <v>0.154</v>
      </c>
      <c r="D7" s="2"/>
      <c r="E7" s="42" t="s">
        <v>101</v>
      </c>
      <c r="F7" s="36"/>
    </row>
    <row r="8" spans="1:6" x14ac:dyDescent="0.15">
      <c r="A8" s="4"/>
      <c r="B8" s="40" t="s">
        <v>37</v>
      </c>
      <c r="C8" s="60">
        <f>Organisation!C10</f>
        <v>1.7999999999999999E-2</v>
      </c>
      <c r="D8" s="2"/>
      <c r="E8" s="42" t="s">
        <v>101</v>
      </c>
      <c r="F8" s="36"/>
    </row>
    <row r="9" spans="1:6" x14ac:dyDescent="0.15">
      <c r="A9" s="4"/>
      <c r="B9" s="40" t="s">
        <v>85</v>
      </c>
      <c r="C9" s="60">
        <f>Organisation!C11</f>
        <v>3.1E-2</v>
      </c>
      <c r="D9" s="2"/>
      <c r="E9" s="42" t="s">
        <v>101</v>
      </c>
      <c r="F9" s="36"/>
    </row>
    <row r="10" spans="1:6" x14ac:dyDescent="0.15">
      <c r="A10" s="4"/>
      <c r="B10" s="40" t="s">
        <v>32</v>
      </c>
      <c r="C10" s="89">
        <v>0</v>
      </c>
      <c r="D10" s="2"/>
      <c r="E10" s="43" t="s">
        <v>139</v>
      </c>
      <c r="F10" s="36"/>
    </row>
    <row r="11" spans="1:6" x14ac:dyDescent="0.15">
      <c r="A11" s="4"/>
      <c r="B11" s="40" t="s">
        <v>31</v>
      </c>
      <c r="C11" s="89">
        <v>0</v>
      </c>
      <c r="D11" s="2"/>
      <c r="E11" s="43" t="s">
        <v>140</v>
      </c>
      <c r="F11" s="36"/>
    </row>
    <row r="12" spans="1:6" x14ac:dyDescent="0.15">
      <c r="A12" s="4"/>
      <c r="B12" s="2"/>
      <c r="C12" s="2"/>
      <c r="D12" s="2"/>
      <c r="E12" s="2"/>
      <c r="F12" s="2"/>
    </row>
    <row r="13" spans="1:6" x14ac:dyDescent="0.15">
      <c r="A13" s="4"/>
      <c r="B13" s="2"/>
      <c r="C13" s="2"/>
      <c r="D13" s="2"/>
      <c r="E13" s="2"/>
      <c r="F13" s="2"/>
    </row>
    <row r="14" spans="1:6" x14ac:dyDescent="0.15">
      <c r="A14" s="4"/>
      <c r="B14" s="4"/>
      <c r="C14" s="4"/>
      <c r="D14" s="4"/>
      <c r="E14" s="4"/>
      <c r="F14" s="36"/>
    </row>
    <row r="15" spans="1:6" x14ac:dyDescent="0.15">
      <c r="A15" s="4"/>
      <c r="B15" s="92"/>
      <c r="C15" s="94"/>
      <c r="D15" s="4"/>
      <c r="E15" s="4"/>
      <c r="F15" s="36"/>
    </row>
    <row r="16" spans="1:6" x14ac:dyDescent="0.15">
      <c r="A16" s="4"/>
      <c r="B16" s="6"/>
      <c r="C16" s="4"/>
      <c r="D16" s="45"/>
      <c r="E16" s="45"/>
      <c r="F16" s="93"/>
    </row>
    <row r="17" spans="1:6" x14ac:dyDescent="0.15">
      <c r="A17" s="4"/>
      <c r="B17" s="7" t="s">
        <v>48</v>
      </c>
      <c r="C17" s="3"/>
      <c r="D17" s="3" t="s">
        <v>27</v>
      </c>
      <c r="E17" s="82" t="s">
        <v>40</v>
      </c>
      <c r="F17" s="82" t="s">
        <v>33</v>
      </c>
    </row>
    <row r="18" spans="1:6" x14ac:dyDescent="0.15">
      <c r="A18" s="65"/>
      <c r="B18" s="44" t="s">
        <v>41</v>
      </c>
      <c r="C18" s="4"/>
      <c r="D18" s="57">
        <v>0</v>
      </c>
      <c r="E18" s="58">
        <f>D18*C$6</f>
        <v>0</v>
      </c>
      <c r="F18" s="58">
        <f>D18+E18</f>
        <v>0</v>
      </c>
    </row>
    <row r="19" spans="1:6" x14ac:dyDescent="0.15">
      <c r="A19" s="65"/>
      <c r="B19" s="1"/>
      <c r="C19" s="4"/>
      <c r="D19" s="57"/>
      <c r="E19" s="58">
        <f>D19*C$6</f>
        <v>0</v>
      </c>
      <c r="F19" s="58">
        <f>D19+E19</f>
        <v>0</v>
      </c>
    </row>
    <row r="20" spans="1:6" x14ac:dyDescent="0.15">
      <c r="A20" s="65"/>
      <c r="B20" s="1"/>
      <c r="C20" s="4"/>
      <c r="D20" s="57"/>
      <c r="E20" s="58">
        <f t="shared" ref="E20:E22" si="0">D20*C$6</f>
        <v>0</v>
      </c>
      <c r="F20" s="58">
        <f t="shared" ref="F20:F22" si="1">D20+E20</f>
        <v>0</v>
      </c>
    </row>
    <row r="21" spans="1:6" x14ac:dyDescent="0.15">
      <c r="A21" s="65"/>
      <c r="B21" s="1"/>
      <c r="C21" s="4"/>
      <c r="D21" s="57"/>
      <c r="E21" s="58">
        <f t="shared" si="0"/>
        <v>0</v>
      </c>
      <c r="F21" s="58">
        <f t="shared" si="1"/>
        <v>0</v>
      </c>
    </row>
    <row r="22" spans="1:6" x14ac:dyDescent="0.15">
      <c r="A22" s="65"/>
      <c r="B22" s="1"/>
      <c r="C22" s="4"/>
      <c r="D22" s="57"/>
      <c r="E22" s="58">
        <f t="shared" si="0"/>
        <v>0</v>
      </c>
      <c r="F22" s="58">
        <f t="shared" si="1"/>
        <v>0</v>
      </c>
    </row>
    <row r="23" spans="1:6" x14ac:dyDescent="0.15">
      <c r="A23" s="65"/>
      <c r="B23" s="1"/>
      <c r="C23" s="4"/>
      <c r="D23" s="57"/>
      <c r="E23" s="58">
        <f>D23*C$6</f>
        <v>0</v>
      </c>
      <c r="F23" s="58">
        <f>D23+E23</f>
        <v>0</v>
      </c>
    </row>
    <row r="24" spans="1:6" x14ac:dyDescent="0.15">
      <c r="A24" s="65"/>
      <c r="B24" s="1"/>
      <c r="C24" s="4"/>
      <c r="D24" s="57"/>
      <c r="E24" s="58">
        <f>D24*C$6</f>
        <v>0</v>
      </c>
      <c r="F24" s="58">
        <f>D24+E24</f>
        <v>0</v>
      </c>
    </row>
    <row r="25" spans="1:6" x14ac:dyDescent="0.15">
      <c r="A25" s="65"/>
      <c r="B25" s="1"/>
      <c r="C25" s="4"/>
      <c r="D25" s="31"/>
      <c r="E25" s="35"/>
      <c r="F25" s="35"/>
    </row>
    <row r="26" spans="1:6" ht="12.75" customHeight="1" x14ac:dyDescent="0.15">
      <c r="A26" s="65"/>
      <c r="B26" s="6" t="s">
        <v>38</v>
      </c>
      <c r="D26" s="36"/>
      <c r="E26" s="36"/>
      <c r="F26" s="51">
        <f>SUM(F18:F24)</f>
        <v>0</v>
      </c>
    </row>
    <row r="27" spans="1:6" ht="12.75" customHeight="1" x14ac:dyDescent="0.15">
      <c r="A27" s="65"/>
      <c r="B27" s="6"/>
      <c r="C27" s="36"/>
      <c r="D27" s="36"/>
      <c r="E27" s="28"/>
      <c r="F27" s="28"/>
    </row>
    <row r="28" spans="1:6" ht="12.75" customHeight="1" x14ac:dyDescent="0.15">
      <c r="A28" s="65"/>
      <c r="B28" s="6"/>
      <c r="C28" s="36"/>
      <c r="D28" s="36"/>
      <c r="E28" s="28"/>
      <c r="F28" s="28"/>
    </row>
    <row r="29" spans="1:6" ht="12.75" customHeight="1" x14ac:dyDescent="0.15">
      <c r="A29" s="65"/>
      <c r="B29" s="49" t="s">
        <v>42</v>
      </c>
      <c r="C29" s="6"/>
      <c r="D29" s="6"/>
      <c r="E29" s="70"/>
      <c r="F29" s="11"/>
    </row>
    <row r="30" spans="1:6" ht="12.75" customHeight="1" x14ac:dyDescent="0.15">
      <c r="A30" s="65"/>
      <c r="B30" s="40" t="s">
        <v>36</v>
      </c>
      <c r="C30" s="4"/>
      <c r="D30" s="4"/>
      <c r="E30" s="4"/>
      <c r="F30" s="58">
        <f>F$26*C$7</f>
        <v>0</v>
      </c>
    </row>
    <row r="31" spans="1:6" ht="12.75" customHeight="1" x14ac:dyDescent="0.15">
      <c r="A31" s="65"/>
      <c r="B31" s="40" t="s">
        <v>37</v>
      </c>
      <c r="C31" s="4"/>
      <c r="D31" s="4"/>
      <c r="E31" s="4"/>
      <c r="F31" s="58">
        <f>F$26*C$8</f>
        <v>0</v>
      </c>
    </row>
    <row r="32" spans="1:6" ht="12.75" customHeight="1" x14ac:dyDescent="0.15">
      <c r="A32" s="65"/>
      <c r="B32" s="40" t="s">
        <v>85</v>
      </c>
      <c r="C32" s="4"/>
      <c r="D32" s="4"/>
      <c r="E32" s="4"/>
      <c r="F32" s="58">
        <f>F$26*C$9</f>
        <v>0</v>
      </c>
    </row>
    <row r="33" spans="1:6" ht="12.75" customHeight="1" x14ac:dyDescent="0.15">
      <c r="A33" s="65"/>
      <c r="B33" s="40" t="s">
        <v>32</v>
      </c>
      <c r="C33" s="4"/>
      <c r="D33" s="4"/>
      <c r="E33" s="4"/>
      <c r="F33" s="58">
        <f>F$26*C$10</f>
        <v>0</v>
      </c>
    </row>
    <row r="34" spans="1:6" ht="12.75" customHeight="1" x14ac:dyDescent="0.15">
      <c r="A34" s="65"/>
      <c r="B34" s="40" t="s">
        <v>31</v>
      </c>
      <c r="C34" s="4"/>
      <c r="D34" s="4"/>
      <c r="E34" s="4"/>
      <c r="F34" s="58">
        <f>F$26*C$11</f>
        <v>0</v>
      </c>
    </row>
    <row r="35" spans="1:6" ht="12.75" customHeight="1" x14ac:dyDescent="0.15">
      <c r="A35" s="65"/>
      <c r="B35" s="18"/>
      <c r="C35" s="4"/>
      <c r="D35" s="4"/>
      <c r="E35" s="4"/>
      <c r="F35" s="36"/>
    </row>
    <row r="36" spans="1:6" ht="12.75" customHeight="1" x14ac:dyDescent="0.15">
      <c r="A36" s="65"/>
      <c r="B36" s="18"/>
      <c r="C36" s="4"/>
      <c r="D36" s="4"/>
      <c r="E36" s="4"/>
      <c r="F36" s="36"/>
    </row>
    <row r="37" spans="1:6" ht="12.75" customHeight="1" x14ac:dyDescent="0.15">
      <c r="A37" s="65"/>
      <c r="B37" s="52" t="s">
        <v>49</v>
      </c>
      <c r="C37" s="53"/>
      <c r="D37" s="53"/>
      <c r="E37" s="53"/>
      <c r="F37" s="54">
        <f>SUM(F30:F34)+F26</f>
        <v>0</v>
      </c>
    </row>
    <row r="38" spans="1:6" ht="12.75" customHeight="1" x14ac:dyDescent="0.15">
      <c r="A38" s="65"/>
      <c r="B38" s="18"/>
      <c r="C38" s="36"/>
      <c r="D38" s="36"/>
      <c r="E38" s="28"/>
      <c r="F38" s="36"/>
    </row>
    <row r="39" spans="1:6" ht="12.75" customHeight="1" x14ac:dyDescent="0.15">
      <c r="A39" s="65"/>
      <c r="B39" s="18"/>
      <c r="C39" s="36"/>
      <c r="D39" s="36"/>
      <c r="E39" s="28"/>
      <c r="F39" s="36"/>
    </row>
    <row r="40" spans="1:6" ht="12.75" customHeight="1" x14ac:dyDescent="0.15">
      <c r="A40" s="65"/>
      <c r="B40" s="6"/>
      <c r="C40" s="4"/>
      <c r="D40" s="4"/>
      <c r="E40" s="11"/>
      <c r="F40" s="36"/>
    </row>
    <row r="41" spans="1:6" x14ac:dyDescent="0.15">
      <c r="A41" s="65"/>
      <c r="B41" s="4"/>
      <c r="C41" s="6"/>
      <c r="D41" s="6"/>
      <c r="E41" s="6"/>
      <c r="F41" s="36"/>
    </row>
    <row r="42" spans="1:6" x14ac:dyDescent="0.15">
      <c r="A42" s="65"/>
      <c r="B42" s="7" t="s">
        <v>6</v>
      </c>
      <c r="C42" s="8"/>
      <c r="D42" s="8"/>
      <c r="E42" s="3"/>
      <c r="F42" s="82" t="s">
        <v>28</v>
      </c>
    </row>
    <row r="43" spans="1:6" x14ac:dyDescent="0.15">
      <c r="A43" s="65"/>
      <c r="B43" s="47" t="s">
        <v>30</v>
      </c>
      <c r="C43" s="4"/>
      <c r="D43" s="4"/>
      <c r="E43" s="4"/>
      <c r="F43" s="31"/>
    </row>
    <row r="44" spans="1:6" x14ac:dyDescent="0.15">
      <c r="A44" s="65"/>
      <c r="B44" s="1" t="s">
        <v>15</v>
      </c>
      <c r="C44" s="65"/>
      <c r="D44" s="65"/>
      <c r="E44" s="4"/>
      <c r="F44" s="57">
        <v>0</v>
      </c>
    </row>
    <row r="45" spans="1:6" x14ac:dyDescent="0.15">
      <c r="A45" s="65"/>
      <c r="B45" s="1" t="s">
        <v>4</v>
      </c>
      <c r="C45" s="65"/>
      <c r="D45" s="65"/>
      <c r="E45" s="4"/>
      <c r="F45" s="57">
        <v>0</v>
      </c>
    </row>
    <row r="46" spans="1:6" x14ac:dyDescent="0.15">
      <c r="A46" s="65"/>
      <c r="B46" s="1" t="s">
        <v>3</v>
      </c>
      <c r="C46" s="65"/>
      <c r="D46" s="65"/>
      <c r="E46" s="4"/>
      <c r="F46" s="57">
        <v>0</v>
      </c>
    </row>
    <row r="47" spans="1:6" x14ac:dyDescent="0.15">
      <c r="A47" s="65"/>
      <c r="B47" s="1" t="s">
        <v>5</v>
      </c>
      <c r="C47" s="65"/>
      <c r="D47" s="65"/>
      <c r="E47" s="4"/>
      <c r="F47" s="57">
        <v>0</v>
      </c>
    </row>
    <row r="48" spans="1:6" x14ac:dyDescent="0.15">
      <c r="A48" s="65"/>
      <c r="B48" s="1"/>
      <c r="C48" s="65"/>
      <c r="D48" s="65"/>
      <c r="E48" s="4"/>
      <c r="F48" s="57"/>
    </row>
    <row r="49" spans="1:6" x14ac:dyDescent="0.15">
      <c r="A49" s="65"/>
      <c r="B49" s="1"/>
      <c r="C49" s="65"/>
      <c r="D49" s="65"/>
      <c r="E49" s="4"/>
      <c r="F49" s="57"/>
    </row>
    <row r="50" spans="1:6" x14ac:dyDescent="0.15">
      <c r="A50" s="65"/>
      <c r="B50" s="1"/>
      <c r="C50" s="65"/>
      <c r="D50" s="65"/>
      <c r="E50" s="4"/>
      <c r="F50" s="57"/>
    </row>
    <row r="51" spans="1:6" x14ac:dyDescent="0.15">
      <c r="A51" s="65"/>
      <c r="B51" s="1"/>
      <c r="C51" s="65"/>
      <c r="D51" s="65"/>
      <c r="E51" s="4"/>
      <c r="F51" s="57"/>
    </row>
    <row r="52" spans="1:6" x14ac:dyDescent="0.15">
      <c r="A52" s="65"/>
      <c r="B52" s="1"/>
      <c r="C52" s="65"/>
      <c r="D52" s="65"/>
      <c r="E52" s="4"/>
      <c r="F52" s="57"/>
    </row>
    <row r="53" spans="1:6" x14ac:dyDescent="0.15">
      <c r="A53" s="65"/>
      <c r="B53" s="1"/>
      <c r="C53" s="65"/>
      <c r="D53" s="65"/>
      <c r="E53" s="4"/>
      <c r="F53" s="57"/>
    </row>
    <row r="54" spans="1:6" x14ac:dyDescent="0.15">
      <c r="A54" s="65"/>
      <c r="B54" s="6" t="s">
        <v>10</v>
      </c>
      <c r="C54" s="4"/>
      <c r="D54" s="4"/>
      <c r="E54" s="11"/>
      <c r="F54" s="51">
        <f>SUM(F44:F52)</f>
        <v>0</v>
      </c>
    </row>
    <row r="55" spans="1:6" x14ac:dyDescent="0.15">
      <c r="A55" s="65"/>
      <c r="B55" s="6"/>
      <c r="C55" s="4"/>
      <c r="D55" s="4"/>
      <c r="E55" s="11"/>
      <c r="F55" s="28"/>
    </row>
    <row r="56" spans="1:6" x14ac:dyDescent="0.15">
      <c r="A56" s="65"/>
      <c r="C56" s="4"/>
      <c r="D56" s="12"/>
      <c r="E56" s="13"/>
      <c r="F56" s="35"/>
    </row>
    <row r="57" spans="1:6" x14ac:dyDescent="0.15">
      <c r="A57" s="65"/>
      <c r="B57" s="4"/>
      <c r="C57" s="4"/>
      <c r="D57" s="12"/>
      <c r="E57" s="13"/>
      <c r="F57" s="35"/>
    </row>
    <row r="58" spans="1:6" x14ac:dyDescent="0.15">
      <c r="A58" s="65"/>
      <c r="B58" s="4"/>
      <c r="C58" s="4"/>
      <c r="D58" s="12"/>
      <c r="E58" s="13"/>
      <c r="F58" s="35"/>
    </row>
    <row r="59" spans="1:6" ht="16" x14ac:dyDescent="0.2">
      <c r="A59" s="65"/>
      <c r="B59" s="9" t="s">
        <v>7</v>
      </c>
      <c r="C59" s="14"/>
      <c r="D59" s="15"/>
      <c r="E59" s="10"/>
      <c r="F59" s="50">
        <f>F54+F37</f>
        <v>0</v>
      </c>
    </row>
    <row r="60" spans="1:6" ht="16" x14ac:dyDescent="0.2">
      <c r="A60" s="4"/>
      <c r="B60" s="16"/>
      <c r="C60" s="4"/>
      <c r="D60" s="12"/>
      <c r="E60" s="17"/>
      <c r="F60" s="36"/>
    </row>
    <row r="61" spans="1:6" x14ac:dyDescent="0.15">
      <c r="A61" s="4"/>
      <c r="B61" s="4"/>
      <c r="C61" s="4"/>
      <c r="D61" s="4"/>
      <c r="E61" s="4"/>
      <c r="F61" s="36"/>
    </row>
    <row r="62" spans="1:6" ht="16" x14ac:dyDescent="0.2">
      <c r="A62" s="4"/>
      <c r="B62" s="4"/>
      <c r="C62" s="19"/>
      <c r="D62" s="19"/>
      <c r="E62" s="17"/>
      <c r="F62" s="36"/>
    </row>
  </sheetData>
  <sheetProtection selectLockedCells="1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2"/>
  <sheetViews>
    <sheetView workbookViewId="0">
      <selection activeCell="N45" sqref="N45"/>
    </sheetView>
  </sheetViews>
  <sheetFormatPr baseColWidth="10" defaultColWidth="9.1640625" defaultRowHeight="13" x14ac:dyDescent="0.15"/>
  <cols>
    <col min="1" max="1" width="3.5" customWidth="1"/>
    <col min="2" max="2" width="21.5" customWidth="1"/>
    <col min="3" max="3" width="10.5" customWidth="1"/>
    <col min="4" max="4" width="15.5" customWidth="1"/>
    <col min="5" max="5" width="19" customWidth="1"/>
    <col min="6" max="6" width="12.5" customWidth="1"/>
    <col min="7" max="7" width="14.1640625" customWidth="1"/>
    <col min="8" max="10" width="12.5" bestFit="1" customWidth="1"/>
  </cols>
  <sheetData>
    <row r="1" spans="1:14" ht="20" x14ac:dyDescent="0.2">
      <c r="A1" s="4"/>
      <c r="B1" s="5" t="s">
        <v>0</v>
      </c>
      <c r="C1" s="4"/>
      <c r="D1" s="4"/>
      <c r="E1" s="4"/>
      <c r="F1" s="99" t="str">
        <f>Referensgrupp!E1</f>
        <v>År: 2025</v>
      </c>
      <c r="G1" s="4"/>
      <c r="H1" s="2"/>
      <c r="I1" s="2"/>
      <c r="J1" s="2"/>
    </row>
    <row r="2" spans="1:14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</row>
    <row r="3" spans="1:14" ht="14" thickTop="1" x14ac:dyDescent="0.15">
      <c r="A3" s="4"/>
      <c r="B3" s="2" t="s">
        <v>13</v>
      </c>
      <c r="C3" s="182" t="s">
        <v>86</v>
      </c>
      <c r="D3" s="183"/>
      <c r="E3" s="183"/>
      <c r="F3" s="4"/>
      <c r="G3" s="95" t="s">
        <v>52</v>
      </c>
      <c r="H3" s="96"/>
      <c r="I3" s="96"/>
      <c r="J3" s="97"/>
    </row>
    <row r="4" spans="1:14" x14ac:dyDescent="0.15">
      <c r="A4" s="4"/>
      <c r="B4" s="2"/>
      <c r="C4" s="2"/>
      <c r="D4" s="2"/>
      <c r="E4" s="2"/>
      <c r="F4" s="2"/>
      <c r="G4" s="84" t="s">
        <v>53</v>
      </c>
      <c r="H4" s="85"/>
      <c r="I4" s="85"/>
      <c r="J4" s="86"/>
    </row>
    <row r="5" spans="1:14" ht="14" x14ac:dyDescent="0.15">
      <c r="A5" s="4"/>
      <c r="B5" s="38" t="s">
        <v>87</v>
      </c>
      <c r="C5" s="29" t="s">
        <v>35</v>
      </c>
      <c r="E5" s="4"/>
      <c r="F5" s="2"/>
      <c r="G5" s="121" t="s">
        <v>231</v>
      </c>
      <c r="H5" s="85"/>
      <c r="I5" s="85"/>
      <c r="J5" s="86"/>
    </row>
    <row r="6" spans="1:14" ht="14" thickBot="1" x14ac:dyDescent="0.2">
      <c r="A6" s="4"/>
      <c r="B6" s="39" t="s">
        <v>12</v>
      </c>
      <c r="C6" s="59">
        <v>0.5595</v>
      </c>
      <c r="D6" s="2"/>
      <c r="E6" s="42" t="s">
        <v>101</v>
      </c>
      <c r="F6" s="2"/>
      <c r="G6" s="122" t="s">
        <v>150</v>
      </c>
      <c r="H6" s="87"/>
      <c r="I6" s="87"/>
      <c r="J6" s="88"/>
    </row>
    <row r="7" spans="1:14" ht="14" thickTop="1" x14ac:dyDescent="0.15">
      <c r="A7" s="4"/>
      <c r="B7" s="40" t="s">
        <v>36</v>
      </c>
      <c r="C7" s="59">
        <v>0.16</v>
      </c>
      <c r="D7" s="2"/>
      <c r="E7" s="42" t="s">
        <v>101</v>
      </c>
      <c r="F7" s="2"/>
      <c r="G7" s="2"/>
      <c r="H7" s="2"/>
      <c r="I7" s="2"/>
      <c r="J7" s="2"/>
    </row>
    <row r="8" spans="1:14" x14ac:dyDescent="0.15">
      <c r="A8" s="4"/>
      <c r="B8" s="40" t="s">
        <v>37</v>
      </c>
      <c r="C8" s="89">
        <v>0.02</v>
      </c>
      <c r="D8" s="2"/>
      <c r="E8" s="176" t="s">
        <v>230</v>
      </c>
      <c r="F8" s="2"/>
      <c r="G8" s="2"/>
      <c r="H8" s="2"/>
      <c r="I8" s="2"/>
      <c r="J8" s="2"/>
    </row>
    <row r="9" spans="1:14" x14ac:dyDescent="0.15">
      <c r="A9" s="4"/>
      <c r="B9" s="40" t="s">
        <v>85</v>
      </c>
      <c r="C9" s="59">
        <v>0.03</v>
      </c>
      <c r="D9" s="2"/>
      <c r="E9" s="42" t="s">
        <v>101</v>
      </c>
      <c r="F9" s="2"/>
      <c r="G9" s="2"/>
      <c r="H9" s="2"/>
      <c r="I9" s="2"/>
      <c r="J9" s="2"/>
    </row>
    <row r="10" spans="1:14" x14ac:dyDescent="0.15">
      <c r="A10" s="4"/>
      <c r="B10" s="40" t="s">
        <v>32</v>
      </c>
      <c r="C10" s="178">
        <v>0</v>
      </c>
      <c r="D10" s="2"/>
      <c r="E10" s="177" t="s">
        <v>227</v>
      </c>
      <c r="F10" s="2"/>
      <c r="G10" s="2"/>
      <c r="H10" s="2"/>
      <c r="I10" s="2"/>
      <c r="J10" s="2"/>
    </row>
    <row r="11" spans="1:14" x14ac:dyDescent="0.15">
      <c r="A11" s="4"/>
      <c r="B11" s="40" t="s">
        <v>31</v>
      </c>
      <c r="C11" s="178">
        <v>0</v>
      </c>
      <c r="D11" s="2"/>
      <c r="E11" s="177" t="s">
        <v>228</v>
      </c>
      <c r="F11" s="2"/>
      <c r="G11" s="2"/>
      <c r="H11" s="2"/>
      <c r="I11" s="2"/>
      <c r="J11" s="2"/>
    </row>
    <row r="12" spans="1:14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</row>
    <row r="13" spans="1:14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</row>
    <row r="14" spans="1:14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</row>
    <row r="15" spans="1:14" x14ac:dyDescent="0.15">
      <c r="A15" s="4"/>
      <c r="B15" s="4"/>
      <c r="C15" s="4"/>
      <c r="D15" s="4"/>
      <c r="F15" s="4"/>
      <c r="G15" s="4"/>
      <c r="H15" s="4"/>
      <c r="I15" s="4"/>
      <c r="J15" s="4"/>
    </row>
    <row r="16" spans="1:14" ht="15" x14ac:dyDescent="0.15">
      <c r="A16" s="4"/>
      <c r="B16" s="6"/>
      <c r="D16" s="184" t="s">
        <v>19</v>
      </c>
      <c r="E16" s="185"/>
      <c r="F16" s="4"/>
      <c r="G16" s="4"/>
      <c r="H16" s="4"/>
      <c r="I16" s="4"/>
      <c r="J16" s="4"/>
      <c r="N16" s="113"/>
    </row>
    <row r="17" spans="1:30" ht="36.75" customHeight="1" thickBot="1" x14ac:dyDescent="0.25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N17" s="113"/>
    </row>
    <row r="18" spans="1:30" ht="18" x14ac:dyDescent="0.2">
      <c r="A18" s="65"/>
      <c r="B18" s="44" t="s">
        <v>102</v>
      </c>
      <c r="C18" s="57"/>
      <c r="D18" s="48"/>
      <c r="E18" s="48"/>
      <c r="F18" s="58">
        <f>C18/141*(3*D18+E18)*(1+$C$6)</f>
        <v>0</v>
      </c>
      <c r="G18" s="4"/>
      <c r="H18" s="4"/>
      <c r="I18" s="132" t="s">
        <v>153</v>
      </c>
      <c r="J18" s="140"/>
      <c r="K18" s="140"/>
      <c r="L18" s="140"/>
      <c r="M18" s="140"/>
      <c r="N18" s="141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29"/>
    </row>
    <row r="19" spans="1:30" ht="16" x14ac:dyDescent="0.2">
      <c r="A19" s="65"/>
      <c r="B19" s="44" t="s">
        <v>50</v>
      </c>
      <c r="C19" s="57"/>
      <c r="D19" s="48"/>
      <c r="E19" s="48"/>
      <c r="F19" s="58">
        <f>C19/141*(3*D19+E19)*(1+$C$6)</f>
        <v>0</v>
      </c>
      <c r="G19" s="4"/>
      <c r="H19" s="18"/>
      <c r="I19" s="133" t="s">
        <v>154</v>
      </c>
      <c r="J19" s="53"/>
      <c r="K19" s="53"/>
      <c r="L19" s="53"/>
      <c r="M19" s="53"/>
      <c r="N19" s="137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130"/>
    </row>
    <row r="20" spans="1:30" x14ac:dyDescent="0.15">
      <c r="A20" s="65"/>
      <c r="B20" s="44" t="s">
        <v>103</v>
      </c>
      <c r="C20" s="57"/>
      <c r="D20" s="48"/>
      <c r="E20" s="48"/>
      <c r="F20" s="58">
        <f>C20/141*(3*D20+E20)*(1+$C$6)</f>
        <v>0</v>
      </c>
      <c r="G20" s="4"/>
      <c r="H20" s="98"/>
      <c r="I20" s="134"/>
      <c r="J20" s="53"/>
      <c r="K20" s="53"/>
      <c r="L20" s="53"/>
      <c r="M20" s="53"/>
      <c r="N20" s="137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130"/>
    </row>
    <row r="21" spans="1:30" ht="16" x14ac:dyDescent="0.2">
      <c r="A21" s="65"/>
      <c r="B21" s="44" t="s">
        <v>104</v>
      </c>
      <c r="C21" s="57"/>
      <c r="D21" s="48"/>
      <c r="E21" s="48"/>
      <c r="F21" s="58">
        <f t="shared" ref="F21:F23" si="0">C21/141*(3*D21+E21)*(1+$C$6)</f>
        <v>0</v>
      </c>
      <c r="G21" s="4"/>
      <c r="H21" s="98"/>
      <c r="I21" s="135" t="s">
        <v>155</v>
      </c>
      <c r="J21" s="53"/>
      <c r="K21" s="53"/>
      <c r="L21" s="53"/>
      <c r="M21" s="53"/>
      <c r="N21" s="137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130"/>
    </row>
    <row r="22" spans="1:30" ht="14" thickBot="1" x14ac:dyDescent="0.2">
      <c r="A22" s="65"/>
      <c r="B22" s="44" t="s">
        <v>75</v>
      </c>
      <c r="C22" s="57"/>
      <c r="D22" s="48"/>
      <c r="E22" s="48"/>
      <c r="F22" s="58">
        <f t="shared" si="0"/>
        <v>0</v>
      </c>
      <c r="G22" s="4"/>
      <c r="H22" s="98"/>
      <c r="I22" s="136"/>
      <c r="J22" s="138"/>
      <c r="K22" s="138"/>
      <c r="L22" s="138"/>
      <c r="M22" s="138"/>
      <c r="N22" s="139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42"/>
    </row>
    <row r="23" spans="1:30" x14ac:dyDescent="0.15">
      <c r="A23" s="65"/>
      <c r="B23" s="44" t="s">
        <v>76</v>
      </c>
      <c r="C23" s="57"/>
      <c r="D23" s="48"/>
      <c r="E23" s="48"/>
      <c r="F23" s="58">
        <f t="shared" si="0"/>
        <v>0</v>
      </c>
      <c r="G23" s="4"/>
      <c r="H23" s="98"/>
      <c r="I23" s="4"/>
      <c r="J23" s="4"/>
      <c r="N23" s="114"/>
    </row>
    <row r="24" spans="1:30" ht="15" x14ac:dyDescent="0.15">
      <c r="A24" s="65"/>
      <c r="B24" s="44" t="s">
        <v>88</v>
      </c>
      <c r="C24" s="57"/>
      <c r="D24" s="48"/>
      <c r="E24" s="48"/>
      <c r="F24" s="58">
        <f>C24/141*(3*D24+E24)*(1+$C$6)</f>
        <v>0</v>
      </c>
      <c r="G24" s="4"/>
      <c r="H24" s="98"/>
      <c r="I24" s="4"/>
      <c r="J24" s="4"/>
      <c r="N24" s="115"/>
    </row>
    <row r="25" spans="1:30" ht="14" x14ac:dyDescent="0.15">
      <c r="A25" s="65"/>
      <c r="B25" s="44" t="s">
        <v>89</v>
      </c>
      <c r="C25" s="57"/>
      <c r="D25" s="48"/>
      <c r="E25" s="48"/>
      <c r="F25" s="58">
        <f>C25/141*(3*D25+E25)*(1+$C$6)</f>
        <v>0</v>
      </c>
      <c r="G25" s="4"/>
      <c r="H25" s="98"/>
      <c r="I25" s="4"/>
      <c r="J25" s="4"/>
      <c r="N25" s="116"/>
    </row>
    <row r="26" spans="1:30" ht="14" x14ac:dyDescent="0.15">
      <c r="A26" s="65"/>
      <c r="B26" s="44" t="s">
        <v>90</v>
      </c>
      <c r="C26" s="117"/>
      <c r="D26" s="48"/>
      <c r="E26" s="48"/>
      <c r="F26" s="58">
        <f>C26/141*(3*D26+E26)*(1+$C$6)</f>
        <v>0</v>
      </c>
      <c r="G26" s="4"/>
      <c r="H26" s="98"/>
      <c r="I26" s="4"/>
      <c r="J26" s="4"/>
      <c r="N26" s="116"/>
    </row>
    <row r="27" spans="1:30" ht="14" x14ac:dyDescent="0.15">
      <c r="A27" s="65"/>
      <c r="B27" s="44" t="s">
        <v>91</v>
      </c>
      <c r="C27" s="117"/>
      <c r="D27" s="48"/>
      <c r="E27" s="48"/>
      <c r="F27" s="58">
        <f t="shared" ref="F27:F34" si="1">C27/141*(3*D27+E27)*(1+$C$6)</f>
        <v>0</v>
      </c>
      <c r="G27" s="4"/>
      <c r="H27" s="98"/>
      <c r="I27" s="4"/>
      <c r="J27" s="4"/>
      <c r="N27" s="116"/>
    </row>
    <row r="28" spans="1:30" ht="14" x14ac:dyDescent="0.15">
      <c r="A28" s="65"/>
      <c r="B28" s="44" t="s">
        <v>92</v>
      </c>
      <c r="C28" s="117"/>
      <c r="D28" s="48"/>
      <c r="E28" s="48"/>
      <c r="F28" s="58">
        <f t="shared" si="1"/>
        <v>0</v>
      </c>
      <c r="G28" s="4"/>
      <c r="H28" s="98"/>
      <c r="I28" s="4"/>
      <c r="J28" s="4"/>
      <c r="N28" s="116"/>
    </row>
    <row r="29" spans="1:30" ht="14" x14ac:dyDescent="0.15">
      <c r="A29" s="65"/>
      <c r="B29" s="44" t="s">
        <v>93</v>
      </c>
      <c r="C29" s="117"/>
      <c r="D29" s="48"/>
      <c r="E29" s="48"/>
      <c r="F29" s="58">
        <f t="shared" si="1"/>
        <v>0</v>
      </c>
      <c r="G29" s="4"/>
      <c r="H29" s="98"/>
      <c r="I29" s="4"/>
      <c r="J29" s="4"/>
      <c r="N29" s="116"/>
    </row>
    <row r="30" spans="1:30" ht="14" x14ac:dyDescent="0.15">
      <c r="A30" s="65"/>
      <c r="B30" s="44" t="s">
        <v>94</v>
      </c>
      <c r="C30" s="117"/>
      <c r="D30" s="48"/>
      <c r="E30" s="48"/>
      <c r="F30" s="58">
        <f t="shared" si="1"/>
        <v>0</v>
      </c>
      <c r="G30" s="4"/>
      <c r="H30" s="98"/>
      <c r="I30" s="4"/>
      <c r="J30" s="4"/>
      <c r="N30" s="116"/>
    </row>
    <row r="31" spans="1:30" ht="14" x14ac:dyDescent="0.15">
      <c r="A31" s="65"/>
      <c r="B31" s="44" t="s">
        <v>95</v>
      </c>
      <c r="C31" s="117"/>
      <c r="D31" s="48"/>
      <c r="E31" s="48"/>
      <c r="F31" s="58">
        <f t="shared" si="1"/>
        <v>0</v>
      </c>
      <c r="G31" s="4"/>
      <c r="H31" s="98"/>
      <c r="I31" s="4"/>
      <c r="J31" s="4"/>
      <c r="N31" s="116"/>
    </row>
    <row r="32" spans="1:30" ht="14" x14ac:dyDescent="0.15">
      <c r="A32" s="65"/>
      <c r="B32" s="44" t="s">
        <v>96</v>
      </c>
      <c r="C32" s="117"/>
      <c r="D32" s="48"/>
      <c r="E32" s="48"/>
      <c r="F32" s="58">
        <f t="shared" si="1"/>
        <v>0</v>
      </c>
      <c r="G32" s="4"/>
      <c r="H32" s="98"/>
      <c r="I32" s="4"/>
      <c r="J32" s="4"/>
      <c r="N32" s="116"/>
    </row>
    <row r="33" spans="1:14" ht="14" x14ac:dyDescent="0.15">
      <c r="A33" s="65"/>
      <c r="B33" s="44" t="s">
        <v>97</v>
      </c>
      <c r="C33" s="117"/>
      <c r="D33" s="48"/>
      <c r="E33" s="48"/>
      <c r="F33" s="58">
        <f t="shared" si="1"/>
        <v>0</v>
      </c>
      <c r="G33" s="4"/>
      <c r="H33" s="98"/>
      <c r="I33" s="4"/>
      <c r="J33" s="4"/>
      <c r="N33" s="116"/>
    </row>
    <row r="34" spans="1:14" ht="14" x14ac:dyDescent="0.15">
      <c r="A34" s="65"/>
      <c r="B34" s="44" t="s">
        <v>98</v>
      </c>
      <c r="C34" s="57"/>
      <c r="D34" s="48"/>
      <c r="E34" s="48"/>
      <c r="F34" s="58">
        <f t="shared" si="1"/>
        <v>0</v>
      </c>
      <c r="G34" s="4"/>
      <c r="H34" s="98"/>
      <c r="I34" s="4"/>
      <c r="J34" s="4"/>
      <c r="N34" s="116"/>
    </row>
    <row r="35" spans="1:14" ht="12.75" customHeight="1" x14ac:dyDescent="0.15">
      <c r="A35" s="65"/>
      <c r="B35" s="6" t="s">
        <v>38</v>
      </c>
      <c r="C35" s="36"/>
      <c r="D35" s="36"/>
      <c r="E35" s="36"/>
      <c r="F35" s="51">
        <f>SUM(F18:F34)</f>
        <v>0</v>
      </c>
      <c r="G35" s="4"/>
      <c r="H35" s="98"/>
      <c r="I35" s="4"/>
      <c r="J35" s="4"/>
      <c r="N35" s="118"/>
    </row>
    <row r="36" spans="1:14" ht="12.75" customHeight="1" x14ac:dyDescent="0.15">
      <c r="A36" s="65"/>
      <c r="B36" s="6"/>
      <c r="C36" s="36"/>
      <c r="D36" s="36"/>
      <c r="E36" s="36"/>
      <c r="F36" s="28"/>
      <c r="G36" s="28"/>
      <c r="H36" s="98"/>
      <c r="I36" s="4"/>
      <c r="J36" s="4"/>
    </row>
    <row r="37" spans="1:14" ht="12.75" customHeight="1" x14ac:dyDescent="0.15">
      <c r="A37" s="65"/>
      <c r="B37" s="6"/>
      <c r="C37" s="36"/>
      <c r="D37" s="36"/>
      <c r="E37" s="36"/>
      <c r="F37" s="28"/>
      <c r="G37" s="28"/>
      <c r="H37" s="98"/>
      <c r="I37" s="4"/>
      <c r="J37" s="4"/>
    </row>
    <row r="38" spans="1:14" ht="12.75" customHeight="1" x14ac:dyDescent="0.15">
      <c r="A38" s="65"/>
      <c r="B38" s="6"/>
      <c r="C38" s="36"/>
      <c r="D38" s="36"/>
      <c r="E38" s="36"/>
      <c r="F38" s="28"/>
      <c r="G38" s="28"/>
      <c r="H38" s="98"/>
      <c r="I38" s="4"/>
      <c r="J38" s="4"/>
    </row>
    <row r="39" spans="1:14" ht="12.75" customHeight="1" x14ac:dyDescent="0.15">
      <c r="A39" s="65"/>
      <c r="B39" s="6"/>
      <c r="C39" s="36"/>
      <c r="D39" s="36"/>
      <c r="E39" s="36"/>
      <c r="F39" s="28"/>
      <c r="G39" s="28"/>
      <c r="H39" s="98"/>
      <c r="I39" s="4"/>
      <c r="J39" s="4"/>
    </row>
    <row r="40" spans="1:14" ht="12.75" customHeight="1" x14ac:dyDescent="0.15">
      <c r="A40" s="65"/>
      <c r="B40" s="49" t="s">
        <v>42</v>
      </c>
      <c r="C40" s="6"/>
      <c r="D40" s="6"/>
      <c r="E40" s="70"/>
      <c r="F40" s="11"/>
      <c r="G40" s="28"/>
      <c r="H40" s="98"/>
      <c r="I40" s="4"/>
      <c r="J40" s="4"/>
    </row>
    <row r="41" spans="1:14" ht="12.75" customHeight="1" x14ac:dyDescent="0.15">
      <c r="A41" s="65"/>
      <c r="B41" s="40" t="s">
        <v>36</v>
      </c>
      <c r="C41" s="4"/>
      <c r="D41" s="4"/>
      <c r="E41" s="4"/>
      <c r="F41" s="62">
        <f>F$35*C$7</f>
        <v>0</v>
      </c>
      <c r="G41" s="28"/>
      <c r="H41" s="98"/>
      <c r="I41" s="4"/>
      <c r="J41" s="4"/>
    </row>
    <row r="42" spans="1:14" ht="12.75" customHeight="1" x14ac:dyDescent="0.15">
      <c r="A42" s="65"/>
      <c r="B42" s="40" t="s">
        <v>37</v>
      </c>
      <c r="C42" s="4"/>
      <c r="D42" s="4"/>
      <c r="E42" s="4"/>
      <c r="F42" s="62">
        <f>F$35*C$8</f>
        <v>0</v>
      </c>
      <c r="G42" s="28"/>
      <c r="H42" s="98"/>
      <c r="I42" s="4"/>
      <c r="J42" s="4"/>
    </row>
    <row r="43" spans="1:14" ht="12.75" customHeight="1" x14ac:dyDescent="0.15">
      <c r="A43" s="65"/>
      <c r="B43" s="40" t="s">
        <v>85</v>
      </c>
      <c r="C43" s="4"/>
      <c r="D43" s="4"/>
      <c r="E43" s="4"/>
      <c r="F43" s="62">
        <f>F$35*C$9</f>
        <v>0</v>
      </c>
      <c r="G43" s="28"/>
      <c r="H43" s="98"/>
      <c r="I43" s="4"/>
      <c r="J43" s="4"/>
    </row>
    <row r="44" spans="1:14" ht="12.75" customHeight="1" x14ac:dyDescent="0.15">
      <c r="A44" s="65"/>
      <c r="B44" s="40" t="s">
        <v>32</v>
      </c>
      <c r="C44" s="4"/>
      <c r="D44" s="4"/>
      <c r="E44" s="4"/>
      <c r="F44" s="62">
        <f>F$35*C$10</f>
        <v>0</v>
      </c>
      <c r="G44" s="28"/>
      <c r="H44" s="98"/>
      <c r="I44" s="4"/>
      <c r="J44" s="4"/>
    </row>
    <row r="45" spans="1:14" ht="12.75" customHeight="1" x14ac:dyDescent="0.15">
      <c r="A45" s="65"/>
      <c r="B45" s="40" t="s">
        <v>31</v>
      </c>
      <c r="C45" s="4"/>
      <c r="D45" s="4"/>
      <c r="E45" s="4"/>
      <c r="F45" s="62">
        <f>F$35*C$11</f>
        <v>0</v>
      </c>
      <c r="G45" s="28"/>
      <c r="H45" s="98"/>
      <c r="I45" s="4"/>
      <c r="J45" s="4"/>
    </row>
    <row r="46" spans="1:14" ht="12.75" customHeight="1" x14ac:dyDescent="0.15">
      <c r="A46" s="65"/>
      <c r="B46" s="18"/>
      <c r="C46" s="4"/>
      <c r="D46" s="4"/>
      <c r="E46" s="4"/>
      <c r="F46" s="35"/>
      <c r="G46" s="28"/>
      <c r="H46" s="98"/>
      <c r="I46" s="4"/>
      <c r="J46" s="4"/>
    </row>
    <row r="47" spans="1:14" ht="12.75" customHeight="1" x14ac:dyDescent="0.15">
      <c r="A47" s="65"/>
      <c r="B47" s="18"/>
      <c r="C47" s="4"/>
      <c r="D47" s="4"/>
      <c r="E47" s="4"/>
      <c r="F47" s="35"/>
      <c r="G47" s="28"/>
      <c r="H47" s="98"/>
      <c r="I47" s="4"/>
      <c r="J47" s="4"/>
    </row>
    <row r="48" spans="1:14" ht="12.75" customHeight="1" x14ac:dyDescent="0.15">
      <c r="A48" s="65"/>
      <c r="B48" s="212" t="s">
        <v>44</v>
      </c>
      <c r="C48" s="213"/>
      <c r="D48" s="213"/>
      <c r="E48" s="213"/>
      <c r="F48" s="214">
        <f>SUM(F41:F45)+F35</f>
        <v>0</v>
      </c>
      <c r="G48" s="28"/>
      <c r="H48" s="28"/>
      <c r="I48" s="28"/>
      <c r="J48" s="28"/>
    </row>
    <row r="49" spans="1:10" ht="12.75" customHeight="1" x14ac:dyDescent="0.15">
      <c r="A49" s="65"/>
      <c r="B49" s="6"/>
      <c r="C49" s="36"/>
      <c r="D49" s="36"/>
      <c r="E49" s="36"/>
      <c r="F49" s="28"/>
      <c r="G49" s="28"/>
      <c r="H49" s="28"/>
      <c r="I49" s="28"/>
      <c r="J49" s="28"/>
    </row>
    <row r="50" spans="1:10" ht="12.75" customHeight="1" x14ac:dyDescent="0.15">
      <c r="A50" s="65"/>
      <c r="B50" s="6"/>
      <c r="C50" s="36"/>
      <c r="D50" s="36"/>
      <c r="E50" s="36"/>
      <c r="F50" s="28"/>
      <c r="G50" s="28"/>
      <c r="H50" s="28"/>
      <c r="I50" s="28"/>
      <c r="J50" s="28"/>
    </row>
    <row r="51" spans="1:10" ht="12.75" customHeight="1" x14ac:dyDescent="0.15">
      <c r="A51" s="65"/>
      <c r="B51" s="6"/>
      <c r="C51" s="4"/>
      <c r="D51" s="4"/>
      <c r="E51" s="4"/>
      <c r="F51" s="11"/>
      <c r="G51" s="4"/>
      <c r="H51" s="2"/>
      <c r="I51" s="2"/>
      <c r="J51" s="2"/>
    </row>
    <row r="52" spans="1:10" ht="21" customHeight="1" x14ac:dyDescent="0.2">
      <c r="A52" s="65"/>
      <c r="B52" s="20" t="s">
        <v>21</v>
      </c>
      <c r="C52" s="4"/>
      <c r="D52" s="4"/>
      <c r="E52" s="4"/>
      <c r="F52" s="11"/>
      <c r="G52" s="4"/>
      <c r="H52" s="2"/>
      <c r="I52" s="2"/>
      <c r="J52" s="2"/>
    </row>
    <row r="53" spans="1:10" ht="12.75" customHeight="1" x14ac:dyDescent="0.15">
      <c r="A53" s="65"/>
      <c r="B53" s="18" t="s">
        <v>22</v>
      </c>
      <c r="C53" s="4"/>
      <c r="D53" s="4"/>
      <c r="E53" s="4"/>
      <c r="F53" s="11"/>
      <c r="G53" s="4"/>
      <c r="H53" s="2"/>
      <c r="I53" s="2"/>
      <c r="J53" s="2"/>
    </row>
    <row r="54" spans="1:10" ht="20.25" customHeight="1" x14ac:dyDescent="0.2">
      <c r="A54" s="65"/>
      <c r="B54" s="20" t="s">
        <v>25</v>
      </c>
      <c r="C54" s="4"/>
      <c r="D54" s="4"/>
      <c r="E54" s="4"/>
      <c r="F54" s="11"/>
      <c r="G54" s="4"/>
      <c r="H54" s="2"/>
      <c r="I54" s="2"/>
      <c r="J54" s="2"/>
    </row>
    <row r="55" spans="1:10" ht="12.75" customHeight="1" x14ac:dyDescent="0.15">
      <c r="A55" s="65"/>
      <c r="B55" s="18" t="s">
        <v>23</v>
      </c>
      <c r="C55" s="4"/>
      <c r="D55" s="4"/>
      <c r="E55" s="4"/>
      <c r="F55" s="11"/>
      <c r="G55" s="4"/>
      <c r="H55" s="2"/>
      <c r="I55" s="2"/>
      <c r="J55" s="2"/>
    </row>
    <row r="56" spans="1:10" ht="12.75" customHeight="1" x14ac:dyDescent="0.15">
      <c r="A56" s="65"/>
      <c r="B56" s="18"/>
      <c r="C56" s="4"/>
      <c r="D56" s="4"/>
      <c r="E56" s="4"/>
      <c r="F56" s="11"/>
      <c r="G56" s="4"/>
      <c r="H56" s="2"/>
      <c r="I56" s="2"/>
      <c r="J56" s="2"/>
    </row>
    <row r="57" spans="1:10" ht="12.75" customHeight="1" x14ac:dyDescent="0.15">
      <c r="A57" s="65"/>
      <c r="B57" s="18"/>
      <c r="C57" s="4"/>
      <c r="D57" s="4"/>
      <c r="E57" s="4"/>
      <c r="F57" s="11"/>
      <c r="G57" s="4"/>
      <c r="H57" s="2"/>
      <c r="I57" s="2"/>
      <c r="J57" s="2"/>
    </row>
    <row r="58" spans="1:10" x14ac:dyDescent="0.15">
      <c r="A58" s="65"/>
      <c r="B58" s="6"/>
      <c r="C58" s="4"/>
      <c r="D58" s="4"/>
      <c r="E58" s="4"/>
      <c r="F58" s="46"/>
      <c r="G58" s="4"/>
      <c r="H58" s="2"/>
      <c r="I58" s="2"/>
      <c r="J58" s="2"/>
    </row>
    <row r="59" spans="1:10" x14ac:dyDescent="0.15">
      <c r="A59" s="65"/>
      <c r="B59" s="6"/>
      <c r="C59" s="4"/>
      <c r="D59" s="4"/>
      <c r="E59" s="4"/>
      <c r="F59" s="46"/>
      <c r="G59" s="4"/>
      <c r="H59" s="2"/>
      <c r="I59" s="2"/>
      <c r="J59" s="2"/>
    </row>
    <row r="60" spans="1:10" x14ac:dyDescent="0.15">
      <c r="A60" s="65"/>
      <c r="B60" s="7" t="s">
        <v>6</v>
      </c>
      <c r="C60" s="8"/>
      <c r="D60" s="8"/>
      <c r="F60" s="82" t="s">
        <v>28</v>
      </c>
      <c r="G60" s="4"/>
      <c r="H60" s="2"/>
      <c r="I60" s="2"/>
      <c r="J60" s="2"/>
    </row>
    <row r="61" spans="1:10" x14ac:dyDescent="0.15">
      <c r="A61" s="65"/>
      <c r="B61" s="47" t="s">
        <v>30</v>
      </c>
      <c r="C61" s="4"/>
      <c r="D61" s="4"/>
      <c r="F61" s="120"/>
      <c r="G61" s="4"/>
      <c r="H61" s="2"/>
      <c r="I61" s="2"/>
      <c r="J61" s="2"/>
    </row>
    <row r="62" spans="1:10" x14ac:dyDescent="0.15">
      <c r="A62" s="65"/>
      <c r="B62" s="61" t="s">
        <v>45</v>
      </c>
      <c r="C62" s="68"/>
      <c r="D62" s="68"/>
      <c r="E62" s="65"/>
      <c r="F62" s="57"/>
      <c r="G62" s="4"/>
      <c r="H62" s="2"/>
      <c r="I62" s="2"/>
      <c r="J62" s="2"/>
    </row>
    <row r="63" spans="1:10" x14ac:dyDescent="0.15">
      <c r="A63" s="65"/>
      <c r="B63" s="68" t="s">
        <v>16</v>
      </c>
      <c r="C63" s="68"/>
      <c r="D63" s="68"/>
      <c r="E63" s="65"/>
      <c r="F63" s="57"/>
      <c r="G63" s="4"/>
      <c r="H63" s="2"/>
      <c r="I63" s="2"/>
      <c r="J63" s="2"/>
    </row>
    <row r="64" spans="1:10" x14ac:dyDescent="0.15">
      <c r="A64" s="65"/>
      <c r="B64" s="68" t="s">
        <v>15</v>
      </c>
      <c r="C64" s="68"/>
      <c r="D64" s="68"/>
      <c r="E64" s="65"/>
      <c r="F64" s="57"/>
      <c r="G64" s="4"/>
      <c r="H64" s="2"/>
      <c r="I64" s="2"/>
      <c r="J64" s="2"/>
    </row>
    <row r="65" spans="1:10" x14ac:dyDescent="0.15">
      <c r="A65" s="65"/>
      <c r="B65" s="68" t="s">
        <v>4</v>
      </c>
      <c r="C65" s="68"/>
      <c r="D65" s="68"/>
      <c r="E65" s="65"/>
      <c r="F65" s="57"/>
      <c r="G65" s="4"/>
      <c r="H65" s="2"/>
      <c r="I65" s="2"/>
      <c r="J65" s="2"/>
    </row>
    <row r="66" spans="1:10" x14ac:dyDescent="0.15">
      <c r="A66" s="65"/>
      <c r="B66" s="68" t="s">
        <v>3</v>
      </c>
      <c r="C66" s="68"/>
      <c r="D66" s="68"/>
      <c r="E66" s="65"/>
      <c r="F66" s="57"/>
      <c r="G66" s="4"/>
      <c r="H66" s="2"/>
      <c r="I66" s="2"/>
      <c r="J66" s="2"/>
    </row>
    <row r="67" spans="1:10" x14ac:dyDescent="0.15">
      <c r="A67" s="65"/>
      <c r="B67" s="68" t="s">
        <v>5</v>
      </c>
      <c r="C67" s="68"/>
      <c r="D67" s="68"/>
      <c r="E67" s="65"/>
      <c r="F67" s="57"/>
      <c r="G67" s="4"/>
      <c r="H67" s="2"/>
      <c r="I67" s="2"/>
      <c r="J67" s="2"/>
    </row>
    <row r="68" spans="1:10" x14ac:dyDescent="0.15">
      <c r="A68" s="65"/>
      <c r="B68" s="68"/>
      <c r="C68" s="68"/>
      <c r="D68" s="68"/>
      <c r="E68" s="65"/>
      <c r="F68" s="57"/>
      <c r="G68" s="4"/>
      <c r="H68" s="2"/>
      <c r="I68" s="2"/>
      <c r="J68" s="2"/>
    </row>
    <row r="69" spans="1:10" x14ac:dyDescent="0.15">
      <c r="A69" s="65"/>
      <c r="B69" s="68"/>
      <c r="C69" s="68"/>
      <c r="D69" s="68"/>
      <c r="E69" s="65"/>
      <c r="F69" s="57"/>
      <c r="G69" s="4"/>
      <c r="H69" s="2"/>
      <c r="I69" s="2"/>
      <c r="J69" s="2"/>
    </row>
    <row r="70" spans="1:10" x14ac:dyDescent="0.15">
      <c r="A70" s="65"/>
      <c r="B70" s="68"/>
      <c r="C70" s="68"/>
      <c r="D70" s="68"/>
      <c r="E70" s="65"/>
      <c r="F70" s="57"/>
      <c r="G70" s="4"/>
      <c r="H70" s="2"/>
      <c r="I70" s="2"/>
      <c r="J70" s="2"/>
    </row>
    <row r="71" spans="1:10" x14ac:dyDescent="0.15">
      <c r="A71" s="65"/>
      <c r="B71" s="68"/>
      <c r="C71" s="68"/>
      <c r="D71" s="68"/>
      <c r="E71" s="65"/>
      <c r="F71" s="57"/>
      <c r="G71" s="4"/>
      <c r="H71" s="2"/>
      <c r="I71" s="2"/>
      <c r="J71" s="2"/>
    </row>
    <row r="72" spans="1:10" x14ac:dyDescent="0.15">
      <c r="A72" s="65"/>
      <c r="B72" s="68"/>
      <c r="C72" s="68"/>
      <c r="D72" s="68"/>
      <c r="E72" s="65"/>
      <c r="F72" s="57"/>
      <c r="G72" s="4"/>
      <c r="H72" s="2"/>
      <c r="I72" s="2"/>
      <c r="J72" s="2"/>
    </row>
    <row r="73" spans="1:10" x14ac:dyDescent="0.15">
      <c r="A73" s="65"/>
      <c r="B73" s="68"/>
      <c r="C73" s="68"/>
      <c r="D73" s="68"/>
      <c r="E73" s="65"/>
      <c r="F73" s="57"/>
      <c r="G73" s="4"/>
      <c r="H73" s="2"/>
      <c r="I73" s="2"/>
      <c r="J73" s="2"/>
    </row>
    <row r="74" spans="1:10" x14ac:dyDescent="0.15">
      <c r="A74" s="65"/>
      <c r="B74" s="68"/>
      <c r="C74" s="68"/>
      <c r="D74" s="68"/>
      <c r="E74" s="65"/>
      <c r="F74" s="57"/>
      <c r="G74" s="4"/>
      <c r="H74" s="2"/>
      <c r="I74" s="2"/>
      <c r="J74" s="2"/>
    </row>
    <row r="75" spans="1:10" x14ac:dyDescent="0.15">
      <c r="A75" s="65"/>
      <c r="B75" s="68"/>
      <c r="C75" s="68"/>
      <c r="D75" s="68"/>
      <c r="E75" s="65"/>
      <c r="F75" s="57"/>
      <c r="G75" s="4"/>
      <c r="H75" s="2"/>
      <c r="I75" s="2"/>
      <c r="J75" s="2"/>
    </row>
    <row r="76" spans="1:10" x14ac:dyDescent="0.15">
      <c r="A76" s="65"/>
      <c r="B76" s="68"/>
      <c r="C76" s="68"/>
      <c r="D76" s="68"/>
      <c r="E76" s="65"/>
      <c r="F76" s="31"/>
      <c r="G76" s="4"/>
      <c r="H76" s="2"/>
      <c r="I76" s="2"/>
      <c r="J76" s="2"/>
    </row>
    <row r="77" spans="1:10" x14ac:dyDescent="0.15">
      <c r="A77" s="4"/>
      <c r="B77" s="6" t="s">
        <v>10</v>
      </c>
      <c r="C77" s="4"/>
      <c r="D77" s="4"/>
      <c r="E77" s="4"/>
      <c r="F77" s="51">
        <f>SUM(F62:F76)</f>
        <v>0</v>
      </c>
      <c r="G77" s="4"/>
      <c r="H77" s="2"/>
      <c r="I77" s="2"/>
      <c r="J77" s="2"/>
    </row>
    <row r="78" spans="1:10" x14ac:dyDescent="0.15">
      <c r="A78" s="4"/>
      <c r="B78" s="6"/>
      <c r="C78" s="4"/>
      <c r="D78" s="4"/>
      <c r="E78" s="4"/>
      <c r="F78" s="45"/>
      <c r="G78" s="4"/>
      <c r="H78" s="2"/>
      <c r="I78" s="2"/>
      <c r="J78" s="2"/>
    </row>
    <row r="79" spans="1:10" x14ac:dyDescent="0.15">
      <c r="A79" s="4"/>
      <c r="B79" s="6"/>
      <c r="C79" s="4"/>
      <c r="D79" s="4"/>
      <c r="E79" s="4"/>
      <c r="F79" s="28"/>
      <c r="G79" s="4"/>
      <c r="H79" s="2"/>
      <c r="I79" s="2"/>
      <c r="J79" s="2"/>
    </row>
    <row r="80" spans="1:10" ht="18" x14ac:dyDescent="0.2">
      <c r="A80" s="4"/>
      <c r="B80" s="20"/>
      <c r="C80" s="4"/>
      <c r="D80" s="12"/>
      <c r="E80" s="12"/>
      <c r="F80" s="35"/>
      <c r="G80" s="4"/>
      <c r="H80" s="2"/>
      <c r="I80" s="2"/>
      <c r="J80" s="2"/>
    </row>
    <row r="81" spans="1:10" x14ac:dyDescent="0.15">
      <c r="A81" s="4"/>
      <c r="B81" s="4"/>
      <c r="C81" s="4"/>
      <c r="D81" s="12"/>
      <c r="E81" s="12"/>
      <c r="F81" s="35"/>
      <c r="G81" s="4"/>
      <c r="H81" s="2"/>
      <c r="I81" s="2"/>
      <c r="J81" s="2"/>
    </row>
    <row r="82" spans="1:10" x14ac:dyDescent="0.15">
      <c r="A82" s="4"/>
      <c r="B82" s="4"/>
      <c r="C82" s="4"/>
      <c r="D82" s="12"/>
      <c r="E82" s="12"/>
      <c r="F82" s="35"/>
      <c r="G82" s="4"/>
      <c r="H82" s="2"/>
      <c r="I82" s="2"/>
      <c r="J82" s="2"/>
    </row>
    <row r="83" spans="1:10" ht="16" x14ac:dyDescent="0.2">
      <c r="A83" s="4"/>
      <c r="B83" s="9" t="s">
        <v>7</v>
      </c>
      <c r="C83" s="14"/>
      <c r="D83" s="15"/>
      <c r="E83" s="15"/>
      <c r="F83" s="50">
        <f>F77+F48</f>
        <v>0</v>
      </c>
      <c r="G83" s="4"/>
      <c r="H83" s="2"/>
      <c r="I83" s="2"/>
      <c r="J83" s="2"/>
    </row>
    <row r="84" spans="1:10" ht="16" x14ac:dyDescent="0.2">
      <c r="A84" s="65"/>
      <c r="B84" s="73"/>
      <c r="C84" s="65"/>
      <c r="D84" s="69"/>
      <c r="E84" s="69"/>
      <c r="F84" s="74"/>
      <c r="G84" s="4"/>
      <c r="H84" s="2"/>
      <c r="I84" s="2"/>
      <c r="J84" s="2"/>
    </row>
    <row r="85" spans="1:10" x14ac:dyDescent="0.15">
      <c r="A85" s="65"/>
      <c r="B85" s="65"/>
      <c r="C85" s="65"/>
      <c r="D85" s="65"/>
      <c r="E85" s="65"/>
      <c r="F85" s="65"/>
      <c r="G85" s="65"/>
      <c r="H85" s="66"/>
      <c r="I85" s="66"/>
      <c r="J85" s="66"/>
    </row>
    <row r="86" spans="1:10" ht="16" x14ac:dyDescent="0.2">
      <c r="A86" s="65"/>
      <c r="B86" s="65"/>
      <c r="C86" s="75"/>
      <c r="D86" s="75"/>
      <c r="E86" s="75"/>
      <c r="F86" s="74"/>
      <c r="G86" s="65"/>
      <c r="H86" s="66"/>
      <c r="I86" s="66"/>
      <c r="J86" s="66"/>
    </row>
    <row r="87" spans="1:10" x14ac:dyDescent="0.15">
      <c r="A87" s="65"/>
      <c r="B87" s="65"/>
      <c r="C87" s="65"/>
      <c r="D87" s="65"/>
      <c r="E87" s="65"/>
      <c r="F87" s="65"/>
      <c r="G87" s="65"/>
      <c r="H87" s="66"/>
      <c r="I87" s="66"/>
      <c r="J87" s="66"/>
    </row>
    <row r="88" spans="1:10" x14ac:dyDescent="0.15">
      <c r="A88" s="4"/>
      <c r="B88" s="4"/>
      <c r="C88" s="4"/>
      <c r="D88" s="4"/>
      <c r="E88" s="4"/>
      <c r="F88" s="4"/>
      <c r="G88" s="4"/>
      <c r="H88" s="2"/>
      <c r="I88" s="2"/>
      <c r="J88" s="2"/>
    </row>
    <row r="89" spans="1:10" x14ac:dyDescent="0.15">
      <c r="A89" s="4"/>
      <c r="B89" s="6"/>
      <c r="C89" s="4"/>
      <c r="D89" s="4"/>
      <c r="E89" s="4"/>
      <c r="F89" s="11"/>
      <c r="G89" s="4"/>
      <c r="H89" s="2"/>
      <c r="I89" s="2"/>
      <c r="J89" s="2"/>
    </row>
    <row r="90" spans="1:10" x14ac:dyDescent="0.15">
      <c r="A90" s="4"/>
      <c r="B90" s="4"/>
      <c r="C90" s="4"/>
      <c r="D90" s="4"/>
      <c r="E90" s="4"/>
      <c r="F90" s="4"/>
      <c r="G90" s="4"/>
      <c r="H90" s="2"/>
      <c r="I90" s="2"/>
      <c r="J90" s="2"/>
    </row>
    <row r="91" spans="1:10" x14ac:dyDescent="0.15">
      <c r="A91" s="4"/>
      <c r="B91" s="4"/>
      <c r="C91" s="4"/>
      <c r="D91" s="4"/>
      <c r="E91" s="4"/>
      <c r="F91" s="4"/>
      <c r="G91" s="4"/>
      <c r="H91" s="2"/>
      <c r="I91" s="2"/>
      <c r="J91" s="2"/>
    </row>
    <row r="92" spans="1:10" x14ac:dyDescent="0.15">
      <c r="A92" s="4"/>
      <c r="B92" s="4"/>
      <c r="C92" s="4"/>
      <c r="D92" s="4"/>
      <c r="E92" s="4"/>
      <c r="F92" s="4"/>
      <c r="G92" s="4"/>
      <c r="H92" s="2"/>
      <c r="I92" s="2"/>
      <c r="J92" s="2"/>
    </row>
    <row r="93" spans="1:10" x14ac:dyDescent="0.15">
      <c r="A93" s="4"/>
      <c r="B93" s="4"/>
      <c r="C93" s="4"/>
      <c r="D93" s="4"/>
      <c r="E93" s="4"/>
      <c r="F93" s="4"/>
      <c r="G93" s="4"/>
      <c r="H93" s="2"/>
      <c r="I93" s="2"/>
      <c r="J93" s="2"/>
    </row>
    <row r="94" spans="1:10" x14ac:dyDescent="0.15">
      <c r="A94" s="4"/>
      <c r="B94" s="4"/>
      <c r="C94" s="4"/>
      <c r="D94" s="4"/>
      <c r="E94" s="4"/>
      <c r="F94" s="4"/>
      <c r="G94" s="4"/>
      <c r="H94" s="2"/>
      <c r="I94" s="2"/>
      <c r="J94" s="2"/>
    </row>
    <row r="95" spans="1:10" x14ac:dyDescent="0.15">
      <c r="A95" s="4"/>
      <c r="B95" s="4"/>
      <c r="C95" s="4"/>
      <c r="D95" s="4"/>
      <c r="E95" s="4"/>
      <c r="F95" s="4"/>
      <c r="G95" s="4"/>
      <c r="H95" s="2"/>
      <c r="I95" s="2"/>
      <c r="J95" s="2"/>
    </row>
    <row r="96" spans="1:10" x14ac:dyDescent="0.15">
      <c r="A96" s="4"/>
      <c r="B96" s="4"/>
      <c r="C96" s="4"/>
      <c r="D96" s="4"/>
      <c r="E96" s="4"/>
      <c r="F96" s="4"/>
      <c r="G96" s="4"/>
      <c r="H96" s="2"/>
      <c r="I96" s="2"/>
      <c r="J96" s="2"/>
    </row>
    <row r="97" spans="1:10" x14ac:dyDescent="0.15">
      <c r="A97" s="4"/>
      <c r="B97" s="4"/>
      <c r="C97" s="4"/>
      <c r="D97" s="4"/>
      <c r="E97" s="4"/>
      <c r="F97" s="4"/>
      <c r="G97" s="4"/>
      <c r="H97" s="2"/>
      <c r="I97" s="2"/>
      <c r="J97" s="2"/>
    </row>
    <row r="98" spans="1:10" x14ac:dyDescent="0.15">
      <c r="A98" s="4"/>
      <c r="B98" s="4"/>
      <c r="C98" s="4"/>
      <c r="D98" s="4"/>
      <c r="E98" s="4"/>
      <c r="F98" s="4"/>
      <c r="G98" s="4"/>
      <c r="H98" s="2"/>
      <c r="I98" s="2"/>
      <c r="J98" s="2"/>
    </row>
    <row r="99" spans="1:10" x14ac:dyDescent="0.15">
      <c r="A99" s="4"/>
      <c r="B99" s="4"/>
      <c r="C99" s="4"/>
      <c r="D99" s="4"/>
      <c r="E99" s="4"/>
      <c r="F99" s="4"/>
      <c r="G99" s="4"/>
      <c r="H99" s="2"/>
      <c r="I99" s="2"/>
      <c r="J99" s="2"/>
    </row>
    <row r="100" spans="1:10" x14ac:dyDescent="0.15">
      <c r="A100" s="4"/>
      <c r="B100" s="4"/>
      <c r="C100" s="4"/>
      <c r="D100" s="4"/>
      <c r="E100" s="4"/>
      <c r="F100" s="4"/>
      <c r="G100" s="4"/>
      <c r="H100" s="2"/>
      <c r="I100" s="2"/>
      <c r="J100" s="2"/>
    </row>
    <row r="101" spans="1:10" x14ac:dyDescent="0.15">
      <c r="A101" s="4"/>
      <c r="B101" s="4"/>
      <c r="C101" s="4"/>
      <c r="D101" s="4"/>
      <c r="E101" s="4"/>
      <c r="F101" s="4"/>
      <c r="G101" s="4"/>
      <c r="H101" s="2"/>
      <c r="I101" s="2"/>
      <c r="J101" s="2"/>
    </row>
    <row r="102" spans="1:10" x14ac:dyDescent="0.15">
      <c r="H102" s="2"/>
      <c r="I102" s="2"/>
      <c r="J102" s="2"/>
    </row>
    <row r="103" spans="1:10" x14ac:dyDescent="0.15">
      <c r="H103" s="2"/>
      <c r="I103" s="2"/>
      <c r="J103" s="2"/>
    </row>
    <row r="104" spans="1:10" x14ac:dyDescent="0.15">
      <c r="H104" s="2"/>
      <c r="I104" s="2"/>
      <c r="J104" s="2"/>
    </row>
    <row r="105" spans="1:10" x14ac:dyDescent="0.15">
      <c r="H105" s="2"/>
      <c r="I105" s="2"/>
      <c r="J105" s="2"/>
    </row>
    <row r="106" spans="1:10" x14ac:dyDescent="0.15">
      <c r="H106" s="2"/>
      <c r="I106" s="2"/>
      <c r="J106" s="2"/>
    </row>
    <row r="107" spans="1:10" x14ac:dyDescent="0.15">
      <c r="H107" s="2"/>
      <c r="I107" s="2"/>
      <c r="J107" s="2"/>
    </row>
    <row r="108" spans="1:10" x14ac:dyDescent="0.15">
      <c r="H108" s="2"/>
      <c r="I108" s="2"/>
      <c r="J108" s="2"/>
    </row>
    <row r="109" spans="1:10" x14ac:dyDescent="0.15">
      <c r="H109" s="2"/>
      <c r="I109" s="2"/>
      <c r="J109" s="2"/>
    </row>
    <row r="110" spans="1:10" x14ac:dyDescent="0.15">
      <c r="H110" s="2"/>
      <c r="I110" s="2"/>
      <c r="J110" s="2"/>
    </row>
    <row r="111" spans="1:10" x14ac:dyDescent="0.15">
      <c r="H111" s="2"/>
      <c r="I111" s="2"/>
      <c r="J111" s="2"/>
    </row>
    <row r="112" spans="1:10" x14ac:dyDescent="0.15">
      <c r="H112" s="2"/>
      <c r="I112" s="2"/>
      <c r="J112" s="2"/>
    </row>
  </sheetData>
  <sheetProtection selectLockedCells="1"/>
  <mergeCells count="2">
    <mergeCell ref="C3:E3"/>
    <mergeCell ref="D16:E16"/>
  </mergeCells>
  <pageMargins left="0.74803149606299213" right="0.74803149606299213" top="0.98425196850393704" bottom="0.98425196850393704" header="0.51181102362204722" footer="0.51181102362204722"/>
  <pageSetup paperSize="9" scale="36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0"/>
  <sheetViews>
    <sheetView workbookViewId="0">
      <selection activeCell="S19" sqref="S19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15.5" customWidth="1"/>
    <col min="5" max="5" width="43.5" customWidth="1"/>
    <col min="6" max="6" width="12.5" customWidth="1"/>
    <col min="7" max="7" width="7.5" customWidth="1"/>
    <col min="8" max="8" width="5" customWidth="1"/>
    <col min="9" max="10" width="12.5" bestFit="1" customWidth="1"/>
    <col min="11" max="11" width="17.5" customWidth="1"/>
  </cols>
  <sheetData>
    <row r="1" spans="1:12" ht="20" x14ac:dyDescent="0.2">
      <c r="A1" s="4"/>
      <c r="B1" s="5" t="s">
        <v>0</v>
      </c>
      <c r="C1" s="4"/>
      <c r="D1" s="4"/>
      <c r="E1" s="4"/>
      <c r="F1" s="103" t="str">
        <f>'Sammanställning budget'!F1</f>
        <v>År: 2025</v>
      </c>
      <c r="G1" s="4"/>
      <c r="H1" s="2"/>
      <c r="I1" s="2"/>
      <c r="J1" s="2"/>
      <c r="K1" s="2"/>
    </row>
    <row r="2" spans="1:12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  <c r="K2" s="2"/>
    </row>
    <row r="3" spans="1:12" x14ac:dyDescent="0.15">
      <c r="A3" s="4"/>
      <c r="B3" s="2" t="s">
        <v>13</v>
      </c>
      <c r="C3" s="182" t="s">
        <v>72</v>
      </c>
      <c r="D3" s="183"/>
      <c r="E3" s="183"/>
      <c r="F3" s="4"/>
      <c r="G3" s="4"/>
      <c r="H3" s="2"/>
      <c r="I3" s="123" t="s">
        <v>55</v>
      </c>
      <c r="J3" s="124"/>
      <c r="K3" s="124"/>
      <c r="L3" s="129"/>
    </row>
    <row r="4" spans="1:12" x14ac:dyDescent="0.15">
      <c r="A4" s="4"/>
      <c r="B4" s="2"/>
      <c r="C4" s="2"/>
      <c r="D4" s="2"/>
      <c r="E4" s="2"/>
      <c r="F4" s="2"/>
      <c r="G4" s="2"/>
      <c r="H4" s="2"/>
      <c r="I4" s="125" t="s">
        <v>53</v>
      </c>
      <c r="J4" s="85"/>
      <c r="K4" s="85"/>
      <c r="L4" s="130"/>
    </row>
    <row r="5" spans="1:12" ht="14" x14ac:dyDescent="0.15">
      <c r="A5" s="4"/>
      <c r="B5" s="38" t="s">
        <v>34</v>
      </c>
      <c r="C5" s="29" t="s">
        <v>35</v>
      </c>
      <c r="E5" s="4"/>
      <c r="F5" s="2"/>
      <c r="G5" s="2"/>
      <c r="H5" s="2"/>
      <c r="I5" s="126" t="s">
        <v>149</v>
      </c>
      <c r="J5" s="85"/>
      <c r="K5" s="85"/>
      <c r="L5" s="130"/>
    </row>
    <row r="6" spans="1:12" ht="14" thickBot="1" x14ac:dyDescent="0.2">
      <c r="A6" s="4"/>
      <c r="B6" s="39" t="s">
        <v>12</v>
      </c>
      <c r="C6" s="59">
        <v>0.5595</v>
      </c>
      <c r="D6" s="2"/>
      <c r="E6" s="42" t="s">
        <v>101</v>
      </c>
      <c r="F6" s="2"/>
      <c r="G6" s="2"/>
      <c r="H6" s="2"/>
      <c r="I6" s="127" t="s">
        <v>151</v>
      </c>
      <c r="J6" s="128"/>
      <c r="K6" s="128"/>
      <c r="L6" s="131"/>
    </row>
    <row r="7" spans="1:12" x14ac:dyDescent="0.15">
      <c r="A7" s="4"/>
      <c r="B7" s="40" t="s">
        <v>36</v>
      </c>
      <c r="C7" s="60">
        <v>0.16</v>
      </c>
      <c r="D7" s="2"/>
      <c r="E7" s="42" t="s">
        <v>101</v>
      </c>
      <c r="F7" s="2"/>
      <c r="G7" s="2"/>
      <c r="H7" s="2"/>
      <c r="I7" s="2"/>
      <c r="J7" s="2"/>
      <c r="K7" s="2"/>
    </row>
    <row r="8" spans="1:12" x14ac:dyDescent="0.15">
      <c r="A8" s="4"/>
      <c r="B8" s="40" t="s">
        <v>37</v>
      </c>
      <c r="C8" s="215">
        <v>0.02</v>
      </c>
      <c r="D8" s="216"/>
      <c r="E8" s="217" t="s">
        <v>232</v>
      </c>
      <c r="F8" s="2"/>
      <c r="G8" s="2"/>
      <c r="H8" s="2"/>
      <c r="I8" s="2"/>
      <c r="J8" s="2"/>
      <c r="K8" s="2"/>
    </row>
    <row r="9" spans="1:12" x14ac:dyDescent="0.15">
      <c r="A9" s="4"/>
      <c r="B9" s="40" t="s">
        <v>85</v>
      </c>
      <c r="C9" s="60">
        <v>0.03</v>
      </c>
      <c r="D9" s="2"/>
      <c r="E9" s="42" t="s">
        <v>101</v>
      </c>
      <c r="F9" s="2"/>
      <c r="G9" s="2"/>
      <c r="H9" s="2"/>
      <c r="I9" s="2"/>
      <c r="J9" s="2"/>
      <c r="K9" s="2"/>
    </row>
    <row r="10" spans="1:12" x14ac:dyDescent="0.15">
      <c r="A10" s="4"/>
      <c r="B10" s="40" t="s">
        <v>32</v>
      </c>
      <c r="C10" s="89">
        <v>0</v>
      </c>
      <c r="D10" s="2"/>
      <c r="E10" s="119" t="s">
        <v>227</v>
      </c>
      <c r="F10" s="2"/>
      <c r="G10" s="2"/>
      <c r="H10" s="2"/>
      <c r="I10" s="2"/>
      <c r="J10" s="2"/>
      <c r="K10" s="2"/>
    </row>
    <row r="11" spans="1:12" x14ac:dyDescent="0.15">
      <c r="A11" s="4"/>
      <c r="B11" s="40" t="s">
        <v>31</v>
      </c>
      <c r="C11" s="89">
        <v>0</v>
      </c>
      <c r="D11" s="2"/>
      <c r="E11" s="119" t="s">
        <v>228</v>
      </c>
      <c r="F11" s="2"/>
      <c r="G11" s="2"/>
      <c r="H11" s="2"/>
      <c r="I11" s="2"/>
      <c r="J11" s="2"/>
      <c r="K11" s="2"/>
    </row>
    <row r="12" spans="1:12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  <c r="K14" s="2"/>
    </row>
    <row r="15" spans="1:12" x14ac:dyDescent="0.15">
      <c r="A15" s="4"/>
      <c r="B15" s="4"/>
      <c r="C15" s="4"/>
      <c r="D15" s="4"/>
      <c r="F15" s="4"/>
      <c r="G15" s="4"/>
      <c r="H15" s="4"/>
      <c r="I15" s="4"/>
      <c r="J15" s="4"/>
      <c r="K15" s="4"/>
    </row>
    <row r="16" spans="1:12" x14ac:dyDescent="0.15">
      <c r="A16" s="4"/>
      <c r="B16" s="6"/>
      <c r="D16" s="184" t="s">
        <v>19</v>
      </c>
      <c r="E16" s="185"/>
      <c r="F16" s="4"/>
      <c r="G16" s="4"/>
      <c r="H16" s="4"/>
      <c r="I16" s="4"/>
      <c r="J16" s="4"/>
      <c r="K16" s="4"/>
    </row>
    <row r="17" spans="1:12" ht="36.75" customHeight="1" x14ac:dyDescent="0.2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K17" s="4"/>
    </row>
    <row r="18" spans="1:12" x14ac:dyDescent="0.15">
      <c r="A18" s="4"/>
      <c r="B18" s="1" t="s">
        <v>9</v>
      </c>
      <c r="C18" s="57">
        <v>0</v>
      </c>
      <c r="D18" s="31">
        <v>0</v>
      </c>
      <c r="E18" s="31">
        <v>0</v>
      </c>
      <c r="F18" s="58">
        <f>C18/141*(3*D18+E18)*(1+$C$6)</f>
        <v>0</v>
      </c>
      <c r="G18" s="4"/>
      <c r="H18" s="4"/>
      <c r="I18" s="4"/>
      <c r="J18" s="4"/>
      <c r="K18" s="4"/>
    </row>
    <row r="19" spans="1:12" x14ac:dyDescent="0.15">
      <c r="A19" s="4"/>
      <c r="B19" s="1" t="s">
        <v>50</v>
      </c>
      <c r="C19" s="57">
        <v>0</v>
      </c>
      <c r="D19" s="31">
        <v>0</v>
      </c>
      <c r="E19" s="31">
        <v>0</v>
      </c>
      <c r="F19" s="58">
        <f>C19/141*(3*D19+E19)*(1+$C$6)</f>
        <v>0</v>
      </c>
      <c r="G19" s="4"/>
      <c r="H19" s="18"/>
      <c r="I19" s="4"/>
      <c r="J19" s="4"/>
      <c r="K19" s="4"/>
    </row>
    <row r="20" spans="1:12" x14ac:dyDescent="0.15">
      <c r="A20" s="4"/>
      <c r="B20" s="1" t="s">
        <v>51</v>
      </c>
      <c r="C20" s="57">
        <v>0</v>
      </c>
      <c r="D20" s="31">
        <v>0</v>
      </c>
      <c r="E20" s="31">
        <v>0</v>
      </c>
      <c r="F20" s="58">
        <f>C20/141*(3*D20+E20)*(1+$C$6)</f>
        <v>0</v>
      </c>
      <c r="G20" s="4"/>
      <c r="H20" s="98"/>
      <c r="I20" s="98"/>
      <c r="J20" s="98"/>
      <c r="K20" s="98"/>
      <c r="L20" s="72"/>
    </row>
    <row r="21" spans="1:12" x14ac:dyDescent="0.15">
      <c r="A21" s="4"/>
      <c r="B21" s="1" t="s">
        <v>74</v>
      </c>
      <c r="C21" s="57">
        <v>0</v>
      </c>
      <c r="D21" s="31">
        <v>0</v>
      </c>
      <c r="E21" s="31">
        <v>0</v>
      </c>
      <c r="F21" s="58">
        <f t="shared" ref="F21:F23" si="0">C21/141*(3*D21+E21)*(1+$C$6)</f>
        <v>0</v>
      </c>
      <c r="G21" s="4"/>
      <c r="H21" s="98"/>
      <c r="I21" s="98"/>
      <c r="J21" s="98"/>
      <c r="K21" s="98"/>
      <c r="L21" s="72"/>
    </row>
    <row r="22" spans="1:12" x14ac:dyDescent="0.15">
      <c r="A22" s="4"/>
      <c r="B22" s="1" t="s">
        <v>75</v>
      </c>
      <c r="C22" s="57">
        <v>0</v>
      </c>
      <c r="D22" s="31">
        <v>0</v>
      </c>
      <c r="E22" s="31">
        <v>0</v>
      </c>
      <c r="F22" s="58">
        <f t="shared" si="0"/>
        <v>0</v>
      </c>
      <c r="G22" s="4"/>
      <c r="H22" s="98"/>
      <c r="I22" s="98"/>
      <c r="J22" s="98"/>
      <c r="K22" s="98"/>
      <c r="L22" s="72"/>
    </row>
    <row r="23" spans="1:12" x14ac:dyDescent="0.15">
      <c r="A23" s="4"/>
      <c r="B23" s="1" t="s">
        <v>76</v>
      </c>
      <c r="C23" s="57">
        <v>0</v>
      </c>
      <c r="D23" s="31">
        <v>0</v>
      </c>
      <c r="E23" s="31">
        <v>0</v>
      </c>
      <c r="F23" s="58">
        <f t="shared" si="0"/>
        <v>0</v>
      </c>
      <c r="G23" s="4"/>
      <c r="H23" s="98"/>
      <c r="I23" s="98"/>
      <c r="J23" s="98"/>
      <c r="K23" s="98"/>
      <c r="L23" s="72"/>
    </row>
    <row r="24" spans="1:12" ht="12.75" customHeight="1" x14ac:dyDescent="0.15">
      <c r="A24" s="4"/>
      <c r="B24" s="6" t="s">
        <v>38</v>
      </c>
      <c r="C24" s="36"/>
      <c r="D24" s="36"/>
      <c r="E24" s="36"/>
      <c r="F24" s="51">
        <f>SUM(F18:F23)</f>
        <v>0</v>
      </c>
      <c r="G24" s="4"/>
      <c r="H24" s="98"/>
      <c r="I24" s="98"/>
      <c r="J24" s="98"/>
      <c r="K24" s="98"/>
      <c r="L24" s="72"/>
    </row>
    <row r="25" spans="1:12" ht="12.75" customHeight="1" x14ac:dyDescent="0.15">
      <c r="A25" s="4"/>
      <c r="B25" s="6"/>
      <c r="C25" s="36"/>
      <c r="D25" s="36"/>
      <c r="E25" s="36"/>
      <c r="F25" s="28"/>
      <c r="G25" s="28"/>
      <c r="H25" s="98"/>
      <c r="I25" s="98"/>
      <c r="J25" s="98"/>
      <c r="K25" s="98"/>
      <c r="L25" s="72"/>
    </row>
    <row r="26" spans="1:12" ht="12.75" customHeight="1" x14ac:dyDescent="0.15">
      <c r="A26" s="4"/>
      <c r="B26" s="6"/>
      <c r="C26" s="36"/>
      <c r="D26" s="36"/>
      <c r="E26" s="36"/>
      <c r="F26" s="28"/>
      <c r="G26" s="28"/>
      <c r="H26" s="98"/>
      <c r="I26" s="98"/>
      <c r="J26" s="98"/>
      <c r="K26" s="98"/>
      <c r="L26" s="72"/>
    </row>
    <row r="27" spans="1:12" ht="12.75" customHeight="1" x14ac:dyDescent="0.15">
      <c r="A27" s="4"/>
      <c r="B27" s="6"/>
      <c r="C27" s="36"/>
      <c r="D27" s="36"/>
      <c r="E27" s="36"/>
      <c r="F27" s="28"/>
      <c r="G27" s="28"/>
      <c r="H27" s="98"/>
      <c r="I27" s="98"/>
      <c r="J27" s="98"/>
      <c r="K27" s="98"/>
      <c r="L27" s="72"/>
    </row>
    <row r="28" spans="1:12" ht="12.75" customHeight="1" x14ac:dyDescent="0.15">
      <c r="A28" s="4"/>
      <c r="B28" s="6"/>
      <c r="C28" s="36"/>
      <c r="D28" s="36"/>
      <c r="E28" s="36"/>
      <c r="F28" s="28"/>
      <c r="G28" s="28"/>
      <c r="H28" s="98"/>
      <c r="I28" s="98"/>
      <c r="J28" s="98"/>
      <c r="K28" s="98"/>
      <c r="L28" s="72"/>
    </row>
    <row r="29" spans="1:12" ht="12.75" customHeight="1" x14ac:dyDescent="0.15">
      <c r="A29" s="4"/>
      <c r="B29" s="49" t="s">
        <v>42</v>
      </c>
      <c r="C29" s="6"/>
      <c r="D29" s="6"/>
      <c r="E29" s="70"/>
      <c r="F29" s="11"/>
      <c r="G29" s="28"/>
      <c r="H29" s="98"/>
      <c r="I29" s="98"/>
      <c r="J29" s="98"/>
      <c r="K29" s="98"/>
      <c r="L29" s="72"/>
    </row>
    <row r="30" spans="1:12" ht="12.75" customHeight="1" x14ac:dyDescent="0.15">
      <c r="A30" s="4"/>
      <c r="B30" s="40" t="s">
        <v>36</v>
      </c>
      <c r="C30" s="4"/>
      <c r="D30" s="4"/>
      <c r="E30" s="4"/>
      <c r="F30" s="62">
        <f>F$24*C$7</f>
        <v>0</v>
      </c>
      <c r="G30" s="28"/>
      <c r="H30" s="98"/>
      <c r="I30" s="98"/>
      <c r="J30" s="98"/>
      <c r="K30" s="98"/>
      <c r="L30" s="72"/>
    </row>
    <row r="31" spans="1:12" ht="12.75" customHeight="1" x14ac:dyDescent="0.15">
      <c r="A31" s="4"/>
      <c r="B31" s="40" t="s">
        <v>37</v>
      </c>
      <c r="C31" s="4"/>
      <c r="D31" s="4"/>
      <c r="E31" s="4"/>
      <c r="F31" s="62">
        <f>F$24*C$8</f>
        <v>0</v>
      </c>
      <c r="G31" s="28"/>
      <c r="H31" s="98"/>
      <c r="I31" s="98"/>
      <c r="J31" s="98"/>
      <c r="K31" s="98"/>
      <c r="L31" s="72"/>
    </row>
    <row r="32" spans="1:12" ht="12.75" customHeight="1" x14ac:dyDescent="0.15">
      <c r="A32" s="4"/>
      <c r="B32" s="40" t="s">
        <v>85</v>
      </c>
      <c r="C32" s="4"/>
      <c r="D32" s="4"/>
      <c r="E32" s="4"/>
      <c r="F32" s="62">
        <f>F$24*C$9</f>
        <v>0</v>
      </c>
      <c r="G32" s="28"/>
      <c r="H32" s="98"/>
      <c r="I32" s="98"/>
      <c r="J32" s="98"/>
      <c r="K32" s="98"/>
      <c r="L32" s="72"/>
    </row>
    <row r="33" spans="1:12" ht="12.75" customHeight="1" x14ac:dyDescent="0.15">
      <c r="A33" s="4"/>
      <c r="B33" s="40" t="s">
        <v>32</v>
      </c>
      <c r="C33" s="4"/>
      <c r="D33" s="4"/>
      <c r="E33" s="4"/>
      <c r="F33" s="62">
        <f>F$24*C$10</f>
        <v>0</v>
      </c>
      <c r="G33" s="28"/>
      <c r="H33" s="98"/>
      <c r="I33" s="98"/>
      <c r="J33" s="98"/>
      <c r="K33" s="98"/>
      <c r="L33" s="72"/>
    </row>
    <row r="34" spans="1:12" ht="12.75" customHeight="1" x14ac:dyDescent="0.15">
      <c r="A34" s="4"/>
      <c r="B34" s="40" t="s">
        <v>31</v>
      </c>
      <c r="C34" s="4"/>
      <c r="D34" s="4"/>
      <c r="E34" s="4"/>
      <c r="F34" s="62">
        <f>F$24*C$11</f>
        <v>0</v>
      </c>
      <c r="G34" s="28"/>
      <c r="H34" s="98"/>
      <c r="I34" s="98"/>
      <c r="J34" s="98"/>
      <c r="K34" s="98"/>
      <c r="L34" s="72"/>
    </row>
    <row r="35" spans="1:12" ht="12.75" customHeight="1" x14ac:dyDescent="0.15">
      <c r="A35" s="4"/>
      <c r="B35" s="18"/>
      <c r="C35" s="4"/>
      <c r="D35" s="4"/>
      <c r="E35" s="4"/>
      <c r="F35" s="35"/>
      <c r="G35" s="28"/>
      <c r="H35" s="28"/>
      <c r="I35" s="28"/>
      <c r="J35" s="28"/>
      <c r="K35" s="28"/>
    </row>
    <row r="36" spans="1:12" ht="12.75" customHeight="1" x14ac:dyDescent="0.15">
      <c r="A36" s="4"/>
      <c r="B36" s="18"/>
      <c r="C36" s="4"/>
      <c r="D36" s="4"/>
      <c r="E36" s="4"/>
      <c r="F36" s="35"/>
      <c r="G36" s="28"/>
      <c r="H36" s="28"/>
      <c r="I36" s="28"/>
      <c r="J36" s="28"/>
      <c r="K36" s="28"/>
    </row>
    <row r="37" spans="1:12" ht="12.75" customHeight="1" x14ac:dyDescent="0.15">
      <c r="A37" s="4"/>
      <c r="B37" s="52" t="s">
        <v>44</v>
      </c>
      <c r="C37" s="53"/>
      <c r="D37" s="53"/>
      <c r="E37" s="53"/>
      <c r="F37" s="54">
        <f>SUM(F30:F34)+F24</f>
        <v>0</v>
      </c>
      <c r="G37" s="28"/>
      <c r="H37" s="28"/>
      <c r="I37" s="28"/>
      <c r="J37" s="28"/>
      <c r="K37" s="28"/>
    </row>
    <row r="38" spans="1:12" ht="12.75" customHeight="1" x14ac:dyDescent="0.15">
      <c r="A38" s="4"/>
      <c r="B38" s="6"/>
      <c r="C38" s="36"/>
      <c r="D38" s="36"/>
      <c r="E38" s="36"/>
      <c r="F38" s="28"/>
      <c r="G38" s="28"/>
      <c r="H38" s="28"/>
      <c r="I38" s="28"/>
      <c r="J38" s="28"/>
      <c r="K38" s="28"/>
    </row>
    <row r="39" spans="1:12" ht="12.75" customHeight="1" x14ac:dyDescent="0.15">
      <c r="A39" s="4"/>
      <c r="B39" s="6"/>
      <c r="C39" s="36"/>
      <c r="D39" s="36"/>
      <c r="E39" s="36"/>
      <c r="F39" s="28"/>
      <c r="G39" s="28"/>
      <c r="H39" s="28"/>
      <c r="I39" s="28"/>
      <c r="J39" s="28"/>
      <c r="K39" s="28"/>
    </row>
    <row r="40" spans="1:12" ht="12.75" customHeight="1" x14ac:dyDescent="0.15">
      <c r="A40" s="4"/>
      <c r="B40" s="6"/>
      <c r="C40" s="4"/>
      <c r="D40" s="4"/>
      <c r="E40" s="4"/>
      <c r="F40" s="11"/>
      <c r="G40" s="4"/>
      <c r="H40" s="2"/>
      <c r="I40" s="2"/>
      <c r="J40" s="2"/>
      <c r="K40" s="2"/>
    </row>
    <row r="41" spans="1:12" ht="21" customHeight="1" x14ac:dyDescent="0.2">
      <c r="A41" s="4"/>
      <c r="B41" s="20" t="s">
        <v>21</v>
      </c>
      <c r="C41" s="4"/>
      <c r="D41" s="4"/>
      <c r="E41" s="4"/>
      <c r="F41" s="11"/>
      <c r="G41" s="4"/>
      <c r="H41" s="2"/>
      <c r="I41" s="2"/>
      <c r="J41" s="2"/>
      <c r="K41" s="2"/>
    </row>
    <row r="42" spans="1:12" ht="12.75" customHeight="1" x14ac:dyDescent="0.15">
      <c r="A42" s="4"/>
      <c r="B42" s="18" t="s">
        <v>22</v>
      </c>
      <c r="C42" s="4"/>
      <c r="D42" s="4"/>
      <c r="E42" s="4"/>
      <c r="F42" s="11"/>
      <c r="G42" s="4"/>
      <c r="H42" s="2"/>
      <c r="I42" s="2"/>
      <c r="J42" s="2"/>
      <c r="K42" s="2"/>
    </row>
    <row r="43" spans="1:12" ht="20.25" customHeight="1" x14ac:dyDescent="0.2">
      <c r="A43" s="4"/>
      <c r="B43" s="20" t="s">
        <v>25</v>
      </c>
      <c r="C43" s="4"/>
      <c r="D43" s="4"/>
      <c r="E43" s="4"/>
      <c r="F43" s="11"/>
      <c r="G43" s="4"/>
      <c r="H43" s="2"/>
      <c r="I43" s="2"/>
      <c r="J43" s="2"/>
      <c r="K43" s="2"/>
    </row>
    <row r="44" spans="1:12" ht="12.75" customHeight="1" x14ac:dyDescent="0.15">
      <c r="A44" s="4"/>
      <c r="B44" s="18" t="s">
        <v>23</v>
      </c>
      <c r="C44" s="4"/>
      <c r="D44" s="4"/>
      <c r="E44" s="4"/>
      <c r="F44" s="11"/>
      <c r="G44" s="4"/>
      <c r="H44" s="2"/>
      <c r="I44" s="2"/>
      <c r="J44" s="2"/>
      <c r="K44" s="2"/>
    </row>
    <row r="45" spans="1:12" ht="12.75" customHeight="1" x14ac:dyDescent="0.15">
      <c r="A45" s="4"/>
      <c r="B45" s="18"/>
      <c r="C45" s="4"/>
      <c r="D45" s="4"/>
      <c r="E45" s="4"/>
      <c r="F45" s="11"/>
      <c r="G45" s="4"/>
      <c r="H45" s="2"/>
      <c r="I45" s="2"/>
      <c r="J45" s="2"/>
      <c r="K45" s="2"/>
    </row>
    <row r="46" spans="1:12" ht="12.75" customHeight="1" x14ac:dyDescent="0.15">
      <c r="A46" s="4"/>
      <c r="B46" s="18"/>
      <c r="C46" s="4"/>
      <c r="D46" s="4"/>
      <c r="E46" s="4"/>
      <c r="F46" s="11"/>
      <c r="G46" s="4"/>
      <c r="H46" s="2"/>
      <c r="I46" s="2"/>
      <c r="J46" s="2"/>
      <c r="K46" s="2"/>
    </row>
    <row r="47" spans="1:12" x14ac:dyDescent="0.15">
      <c r="A47" s="4"/>
      <c r="B47" s="6"/>
      <c r="C47" s="4"/>
      <c r="D47" s="4"/>
      <c r="E47" s="4"/>
      <c r="F47" s="46"/>
      <c r="G47" s="4"/>
      <c r="H47" s="2"/>
      <c r="I47" s="2"/>
      <c r="J47" s="2"/>
      <c r="K47" s="2"/>
    </row>
    <row r="48" spans="1:12" x14ac:dyDescent="0.15">
      <c r="A48" s="4"/>
      <c r="B48" s="6"/>
      <c r="C48" s="4"/>
      <c r="D48" s="4"/>
      <c r="E48" s="4"/>
      <c r="F48" s="46"/>
      <c r="G48" s="4"/>
      <c r="H48" s="2"/>
      <c r="I48" s="2"/>
      <c r="J48" s="2"/>
      <c r="K48" s="2"/>
    </row>
    <row r="49" spans="1:11" x14ac:dyDescent="0.15">
      <c r="A49" s="4"/>
      <c r="B49" s="7" t="s">
        <v>6</v>
      </c>
      <c r="C49" s="8"/>
      <c r="D49" s="8"/>
      <c r="F49" s="82" t="s">
        <v>28</v>
      </c>
      <c r="G49" s="4"/>
      <c r="H49" s="2"/>
      <c r="I49" s="2"/>
      <c r="J49" s="2"/>
      <c r="K49" s="2"/>
    </row>
    <row r="50" spans="1:11" x14ac:dyDescent="0.15">
      <c r="A50" s="4"/>
      <c r="B50" s="47" t="s">
        <v>30</v>
      </c>
      <c r="C50" s="4"/>
      <c r="D50" s="4"/>
      <c r="F50" s="120"/>
      <c r="G50" s="4"/>
      <c r="H50" s="2"/>
      <c r="I50" s="2"/>
      <c r="J50" s="2"/>
      <c r="K50" s="2"/>
    </row>
    <row r="51" spans="1:11" x14ac:dyDescent="0.15">
      <c r="A51" s="4"/>
      <c r="B51" s="61" t="s">
        <v>45</v>
      </c>
      <c r="C51" s="68"/>
      <c r="D51" s="68"/>
      <c r="E51" s="65"/>
      <c r="F51" s="57">
        <v>0</v>
      </c>
      <c r="G51" s="4"/>
      <c r="H51" s="2"/>
      <c r="I51" s="2"/>
      <c r="J51" s="2"/>
      <c r="K51" s="2"/>
    </row>
    <row r="52" spans="1:11" x14ac:dyDescent="0.15">
      <c r="A52" s="4"/>
      <c r="B52" s="68" t="s">
        <v>16</v>
      </c>
      <c r="C52" s="68"/>
      <c r="D52" s="68"/>
      <c r="E52" s="65"/>
      <c r="F52" s="57">
        <v>0</v>
      </c>
      <c r="G52" s="4"/>
      <c r="H52" s="2"/>
      <c r="I52" s="2"/>
      <c r="J52" s="2"/>
      <c r="K52" s="2"/>
    </row>
    <row r="53" spans="1:11" x14ac:dyDescent="0.15">
      <c r="A53" s="4"/>
      <c r="B53" s="68" t="s">
        <v>15</v>
      </c>
      <c r="C53" s="68"/>
      <c r="D53" s="68"/>
      <c r="E53" s="65"/>
      <c r="F53" s="57">
        <v>0</v>
      </c>
      <c r="G53" s="4"/>
      <c r="H53" s="2"/>
      <c r="I53" s="2"/>
      <c r="J53" s="2"/>
      <c r="K53" s="2"/>
    </row>
    <row r="54" spans="1:11" x14ac:dyDescent="0.15">
      <c r="A54" s="4"/>
      <c r="B54" s="68" t="s">
        <v>4</v>
      </c>
      <c r="C54" s="68"/>
      <c r="D54" s="68"/>
      <c r="E54" s="65"/>
      <c r="F54" s="57">
        <v>0</v>
      </c>
      <c r="G54" s="4"/>
      <c r="H54" s="2"/>
      <c r="I54" s="2"/>
      <c r="J54" s="2"/>
      <c r="K54" s="2"/>
    </row>
    <row r="55" spans="1:11" x14ac:dyDescent="0.15">
      <c r="A55" s="4"/>
      <c r="B55" s="68" t="s">
        <v>3</v>
      </c>
      <c r="C55" s="68"/>
      <c r="D55" s="68"/>
      <c r="E55" s="65"/>
      <c r="F55" s="57">
        <v>0</v>
      </c>
      <c r="G55" s="4"/>
      <c r="H55" s="2"/>
      <c r="I55" s="2"/>
      <c r="J55" s="2"/>
      <c r="K55" s="2"/>
    </row>
    <row r="56" spans="1:11" x14ac:dyDescent="0.15">
      <c r="A56" s="4"/>
      <c r="B56" s="68" t="s">
        <v>5</v>
      </c>
      <c r="C56" s="68"/>
      <c r="D56" s="68"/>
      <c r="E56" s="65"/>
      <c r="F56" s="57">
        <v>0</v>
      </c>
      <c r="G56" s="4"/>
      <c r="H56" s="2"/>
      <c r="I56" s="2"/>
      <c r="J56" s="2"/>
      <c r="K56" s="2"/>
    </row>
    <row r="57" spans="1:11" x14ac:dyDescent="0.15">
      <c r="A57" s="4"/>
      <c r="B57" s="61"/>
      <c r="C57" s="68"/>
      <c r="D57" s="68"/>
      <c r="E57" s="65"/>
      <c r="F57" s="57"/>
      <c r="G57" s="4"/>
      <c r="H57" s="2"/>
      <c r="I57" s="2"/>
      <c r="J57" s="2"/>
      <c r="K57" s="2"/>
    </row>
    <row r="58" spans="1:11" x14ac:dyDescent="0.15">
      <c r="A58" s="4"/>
      <c r="B58" s="68"/>
      <c r="C58" s="68"/>
      <c r="D58" s="68"/>
      <c r="E58" s="65"/>
      <c r="F58" s="57"/>
      <c r="G58" s="4"/>
      <c r="H58" s="2"/>
      <c r="I58" s="2"/>
      <c r="J58" s="2"/>
      <c r="K58" s="2"/>
    </row>
    <row r="59" spans="1:11" x14ac:dyDescent="0.15">
      <c r="A59" s="4"/>
      <c r="B59" s="68"/>
      <c r="C59" s="68"/>
      <c r="D59" s="68"/>
      <c r="E59" s="65"/>
      <c r="F59" s="57"/>
      <c r="G59" s="4"/>
      <c r="H59" s="2"/>
      <c r="I59" s="2"/>
      <c r="J59" s="2"/>
      <c r="K59" s="2"/>
    </row>
    <row r="60" spans="1:11" x14ac:dyDescent="0.15">
      <c r="A60" s="4"/>
      <c r="B60" s="68"/>
      <c r="C60" s="68"/>
      <c r="D60" s="68"/>
      <c r="E60" s="65"/>
      <c r="F60" s="31"/>
      <c r="G60" s="4"/>
      <c r="H60" s="2"/>
      <c r="I60" s="2"/>
      <c r="J60" s="2"/>
      <c r="K60" s="2"/>
    </row>
    <row r="61" spans="1:11" x14ac:dyDescent="0.15">
      <c r="A61" s="4"/>
      <c r="B61" s="68"/>
      <c r="C61" s="68"/>
      <c r="D61" s="68"/>
      <c r="E61" s="65"/>
      <c r="F61" s="31"/>
      <c r="G61" s="4"/>
      <c r="H61" s="2"/>
      <c r="I61" s="2"/>
      <c r="J61" s="2"/>
      <c r="K61" s="2"/>
    </row>
    <row r="62" spans="1:11" x14ac:dyDescent="0.15">
      <c r="A62" s="4"/>
      <c r="B62" s="6" t="s">
        <v>10</v>
      </c>
      <c r="C62" s="4"/>
      <c r="D62" s="4"/>
      <c r="E62" s="4"/>
      <c r="F62" s="51">
        <f>SUM(F51:F61)</f>
        <v>0</v>
      </c>
      <c r="G62" s="4"/>
      <c r="H62" s="2"/>
      <c r="I62" s="2"/>
      <c r="J62" s="2"/>
      <c r="K62" s="2"/>
    </row>
    <row r="63" spans="1:11" x14ac:dyDescent="0.15">
      <c r="A63" s="4"/>
      <c r="B63" s="6"/>
      <c r="C63" s="4"/>
      <c r="D63" s="4"/>
      <c r="E63" s="4"/>
      <c r="F63" s="45"/>
      <c r="G63" s="4"/>
      <c r="H63" s="2"/>
      <c r="I63" s="2"/>
      <c r="J63" s="2"/>
      <c r="K63" s="2"/>
    </row>
    <row r="64" spans="1:11" x14ac:dyDescent="0.15">
      <c r="A64" s="4"/>
      <c r="B64" s="6"/>
      <c r="C64" s="4"/>
      <c r="D64" s="4"/>
      <c r="E64" s="4"/>
      <c r="F64" s="28"/>
      <c r="G64" s="4"/>
      <c r="H64" s="2"/>
      <c r="I64" s="2"/>
      <c r="J64" s="2"/>
      <c r="K64" s="2"/>
    </row>
    <row r="65" spans="1:11" ht="18" x14ac:dyDescent="0.2">
      <c r="A65" s="4"/>
      <c r="B65" s="20"/>
      <c r="C65" s="4"/>
      <c r="D65" s="12"/>
      <c r="E65" s="12"/>
      <c r="F65" s="35"/>
      <c r="G65" s="4"/>
      <c r="H65" s="2"/>
      <c r="I65" s="2"/>
      <c r="J65" s="2"/>
      <c r="K65" s="2"/>
    </row>
    <row r="66" spans="1:11" x14ac:dyDescent="0.15">
      <c r="A66" s="4"/>
      <c r="B66" s="4"/>
      <c r="C66" s="4"/>
      <c r="D66" s="12"/>
      <c r="E66" s="12"/>
      <c r="F66" s="35"/>
      <c r="G66" s="4"/>
      <c r="H66" s="2"/>
      <c r="I66" s="2"/>
      <c r="J66" s="2"/>
      <c r="K66" s="2"/>
    </row>
    <row r="67" spans="1:11" x14ac:dyDescent="0.15">
      <c r="A67" s="4"/>
      <c r="B67" s="4"/>
      <c r="C67" s="4"/>
      <c r="D67" s="12"/>
      <c r="E67" s="12"/>
      <c r="F67" s="35"/>
      <c r="G67" s="4"/>
      <c r="H67" s="2"/>
      <c r="I67" s="2"/>
      <c r="J67" s="2"/>
      <c r="K67" s="2"/>
    </row>
    <row r="68" spans="1:11" ht="16" x14ac:dyDescent="0.2">
      <c r="A68" s="4"/>
      <c r="B68" s="9" t="s">
        <v>7</v>
      </c>
      <c r="C68" s="14"/>
      <c r="D68" s="15"/>
      <c r="E68" s="15"/>
      <c r="F68" s="50">
        <f>F62+F37</f>
        <v>0</v>
      </c>
      <c r="G68" s="4"/>
      <c r="H68" s="2"/>
      <c r="I68" s="2"/>
      <c r="J68" s="2"/>
      <c r="K68" s="2"/>
    </row>
    <row r="69" spans="1:11" ht="16" x14ac:dyDescent="0.2">
      <c r="A69" s="65"/>
      <c r="B69" s="16"/>
      <c r="C69" s="4"/>
      <c r="D69" s="12"/>
      <c r="E69" s="12"/>
      <c r="F69" s="17"/>
      <c r="G69" s="4"/>
      <c r="H69" s="2"/>
      <c r="I69" s="2"/>
      <c r="J69" s="2"/>
      <c r="K69" s="2"/>
    </row>
    <row r="70" spans="1:11" x14ac:dyDescent="0.15">
      <c r="H70" s="2"/>
      <c r="I70" s="2"/>
      <c r="J70" s="2"/>
      <c r="K70" s="2"/>
    </row>
  </sheetData>
  <sheetProtection selectLockedCells="1"/>
  <mergeCells count="2">
    <mergeCell ref="C3:E3"/>
    <mergeCell ref="D16:E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A3"/>
  </sheetPr>
  <dimension ref="B1:N79"/>
  <sheetViews>
    <sheetView showGridLines="0" zoomScaleNormal="100" workbookViewId="0">
      <pane ySplit="11" topLeftCell="A12" activePane="bottomLeft" state="frozen"/>
      <selection pane="bottomLeft" activeCell="I9" sqref="I9"/>
    </sheetView>
  </sheetViews>
  <sheetFormatPr baseColWidth="10" defaultColWidth="9.1640625" defaultRowHeight="13" x14ac:dyDescent="0.15"/>
  <cols>
    <col min="1" max="1" width="3.5" style="143" customWidth="1"/>
    <col min="2" max="2" width="8.6640625" style="143" customWidth="1"/>
    <col min="3" max="3" width="17.6640625" style="143" customWidth="1"/>
    <col min="4" max="4" width="24.33203125" style="143" customWidth="1"/>
    <col min="5" max="7" width="9.6640625" style="143" customWidth="1"/>
    <col min="8" max="8" width="23.83203125" style="143" customWidth="1"/>
    <col min="9" max="9" width="40.5" style="143" customWidth="1"/>
    <col min="10" max="10" width="21.6640625" style="143" customWidth="1"/>
    <col min="11" max="11" width="41.6640625" style="143" customWidth="1"/>
    <col min="12" max="12" width="33.5" style="143" customWidth="1"/>
    <col min="13" max="13" width="9.1640625" style="143"/>
    <col min="14" max="14" width="9.5" style="143" bestFit="1" customWidth="1"/>
    <col min="15" max="16384" width="9.1640625" style="143"/>
  </cols>
  <sheetData>
    <row r="1" spans="2:12" ht="15" customHeight="1" x14ac:dyDescent="0.15"/>
    <row r="2" spans="2:12" ht="15" customHeight="1" x14ac:dyDescent="0.2">
      <c r="B2" s="186" t="str">
        <f>'[2]1. INTRO'!B2</f>
        <v>SLU projektkalkyl</v>
      </c>
      <c r="C2" s="187"/>
      <c r="D2" s="144" t="s">
        <v>225</v>
      </c>
    </row>
    <row r="3" spans="2:12" ht="15" customHeight="1" x14ac:dyDescent="0.2">
      <c r="B3" s="146"/>
      <c r="C3" s="146"/>
    </row>
    <row r="4" spans="2:12" ht="15" customHeight="1" x14ac:dyDescent="0.15">
      <c r="C4" s="147" t="str">
        <f>IF('[2]1. INTRO'!I2="English","Project: ","Projekt: ")</f>
        <v xml:space="preserve">Projekt: </v>
      </c>
      <c r="D4" s="188"/>
      <c r="E4" s="189"/>
      <c r="F4" s="189"/>
      <c r="G4" s="189"/>
      <c r="H4" s="189"/>
      <c r="I4" s="189"/>
      <c r="J4" s="189"/>
      <c r="K4" s="189"/>
      <c r="L4" s="189"/>
    </row>
    <row r="5" spans="2:12" ht="15" customHeight="1" x14ac:dyDescent="0.15">
      <c r="C5" s="147" t="str">
        <f>IF('[2]1. INTRO'!I2="English","Calculation for: ","Kalkyl för: ")</f>
        <v xml:space="preserve">Kalkyl för: </v>
      </c>
      <c r="D5" s="148"/>
      <c r="E5" s="145"/>
      <c r="F5" s="145"/>
      <c r="G5" s="145"/>
      <c r="H5" s="145"/>
      <c r="I5" s="145"/>
      <c r="J5" s="145"/>
      <c r="K5" s="145"/>
      <c r="L5" s="145"/>
    </row>
    <row r="6" spans="2:12" ht="15" customHeight="1" x14ac:dyDescent="0.15">
      <c r="C6" s="147" t="str">
        <f>IF('[2]1. INTRO'!I2="English","Project leader: ","Projektledare: ")</f>
        <v xml:space="preserve">Projektledare: </v>
      </c>
      <c r="D6" s="188"/>
      <c r="E6" s="189"/>
      <c r="F6" s="189"/>
      <c r="G6" s="189"/>
      <c r="H6" s="189"/>
      <c r="I6" s="189"/>
      <c r="J6" s="189"/>
      <c r="K6" s="189"/>
      <c r="L6" s="189"/>
    </row>
    <row r="7" spans="2:12" ht="15" customHeight="1" x14ac:dyDescent="0.2">
      <c r="B7" s="146"/>
      <c r="C7" s="146"/>
      <c r="K7" s="23" t="s">
        <v>156</v>
      </c>
      <c r="L7" s="23" t="s">
        <v>157</v>
      </c>
    </row>
    <row r="8" spans="2:12" s="145" customFormat="1" ht="50" customHeight="1" x14ac:dyDescent="0.15">
      <c r="B8" s="149"/>
      <c r="C8" s="210" t="s">
        <v>224</v>
      </c>
      <c r="D8" s="211"/>
      <c r="E8" s="211"/>
      <c r="F8" s="211"/>
      <c r="G8" s="211"/>
      <c r="H8" s="211"/>
      <c r="I8" s="211"/>
      <c r="J8" s="211"/>
      <c r="K8" s="174"/>
      <c r="L8" s="174"/>
    </row>
    <row r="9" spans="2:12" ht="15" customHeight="1" x14ac:dyDescent="0.15">
      <c r="B9" s="150"/>
      <c r="C9" s="151"/>
      <c r="I9" s="23"/>
    </row>
    <row r="10" spans="2:12" ht="15" customHeight="1" x14ac:dyDescent="0.15">
      <c r="B10" s="190" t="s">
        <v>158</v>
      </c>
      <c r="C10" s="192" t="str">
        <f>IF('[2]1. INTRO'!$I$2="English","Partner name","Partner namn")</f>
        <v>Partner namn</v>
      </c>
      <c r="D10" s="193"/>
      <c r="E10" s="196" t="str">
        <f>IF('[2]1. INTRO'!I2="English","LKP social costs","LKP")</f>
        <v>LKP</v>
      </c>
      <c r="F10" s="196" t="str">
        <f>IF('[2]1. INTRO'!I2="English","Salary rise","Löne-ökning")</f>
        <v>Löne-ökning</v>
      </c>
      <c r="G10" s="199" t="s">
        <v>159</v>
      </c>
      <c r="H10" s="200"/>
      <c r="I10" s="200"/>
      <c r="J10" s="200"/>
      <c r="K10" s="200"/>
      <c r="L10" s="201"/>
    </row>
    <row r="11" spans="2:12" ht="15" customHeight="1" x14ac:dyDescent="0.15">
      <c r="B11" s="191"/>
      <c r="C11" s="194"/>
      <c r="D11" s="195"/>
      <c r="E11" s="197"/>
      <c r="F11" s="198"/>
      <c r="G11" s="152" t="str">
        <f>IF('[2]1. INTRO'!$I2="English","Indirect","Indirekt")</f>
        <v>Indirekt</v>
      </c>
      <c r="H11" s="171" t="s">
        <v>220</v>
      </c>
      <c r="I11" s="152" t="s">
        <v>221</v>
      </c>
      <c r="J11" s="152" t="s">
        <v>222</v>
      </c>
      <c r="K11" s="172" t="s">
        <v>223</v>
      </c>
      <c r="L11" s="153" t="str">
        <f>IF('[2]1. INTRO'!$I2="English","Facility","Lokal")</f>
        <v>Lokal</v>
      </c>
    </row>
    <row r="12" spans="2:12" ht="15" customHeight="1" x14ac:dyDescent="0.15">
      <c r="B12" s="154" t="s">
        <v>160</v>
      </c>
      <c r="C12" s="204" t="s">
        <v>152</v>
      </c>
      <c r="D12" s="205"/>
      <c r="E12" s="155">
        <v>0.5595</v>
      </c>
      <c r="F12" s="156">
        <v>0.02</v>
      </c>
      <c r="G12" s="157">
        <v>0.16000843770704321</v>
      </c>
      <c r="H12" s="158">
        <v>0.16</v>
      </c>
      <c r="I12" s="175"/>
      <c r="J12" s="158"/>
      <c r="K12" s="173">
        <f>G12-H12-I12-J12</f>
        <v>8.437707043201792E-6</v>
      </c>
      <c r="L12" s="157">
        <v>0</v>
      </c>
    </row>
    <row r="13" spans="2:12" ht="15" customHeight="1" x14ac:dyDescent="0.15">
      <c r="B13" s="159" t="s">
        <v>161</v>
      </c>
      <c r="C13" s="202" t="s">
        <v>105</v>
      </c>
      <c r="D13" s="203"/>
      <c r="E13" s="160">
        <v>0.5595</v>
      </c>
      <c r="F13" s="161">
        <v>0.02</v>
      </c>
      <c r="G13" s="162">
        <v>0.53905025847497823</v>
      </c>
      <c r="H13" s="158">
        <v>0.16</v>
      </c>
      <c r="I13" s="158">
        <v>1.2E-2</v>
      </c>
      <c r="J13" s="158">
        <v>0.03</v>
      </c>
      <c r="K13" s="173">
        <f t="shared" ref="K13:K49" si="0">G13-H13-I13-J13</f>
        <v>0.33705025847497816</v>
      </c>
      <c r="L13" s="162">
        <v>0.10439999999999999</v>
      </c>
    </row>
    <row r="14" spans="2:12" ht="15" customHeight="1" x14ac:dyDescent="0.15">
      <c r="B14" s="154" t="s">
        <v>162</v>
      </c>
      <c r="C14" s="204" t="s">
        <v>129</v>
      </c>
      <c r="D14" s="205"/>
      <c r="E14" s="155">
        <v>0.5595</v>
      </c>
      <c r="F14" s="156">
        <v>0.02</v>
      </c>
      <c r="G14" s="157">
        <v>0.16000843770704321</v>
      </c>
      <c r="H14" s="158">
        <v>0.16</v>
      </c>
      <c r="I14" s="175"/>
      <c r="J14" s="158"/>
      <c r="K14" s="173">
        <f t="shared" si="0"/>
        <v>8.437707043201792E-6</v>
      </c>
      <c r="L14" s="157">
        <v>0</v>
      </c>
    </row>
    <row r="15" spans="2:12" ht="15" customHeight="1" x14ac:dyDescent="0.15">
      <c r="B15" s="159" t="s">
        <v>163</v>
      </c>
      <c r="C15" s="202" t="s">
        <v>113</v>
      </c>
      <c r="D15" s="203"/>
      <c r="E15" s="160">
        <v>0.5595</v>
      </c>
      <c r="F15" s="161">
        <v>0.02</v>
      </c>
      <c r="G15" s="162">
        <v>0.34014355703703958</v>
      </c>
      <c r="H15" s="158">
        <v>0.16</v>
      </c>
      <c r="I15" s="158">
        <v>1.9E-2</v>
      </c>
      <c r="J15" s="158">
        <v>0.03</v>
      </c>
      <c r="K15" s="173">
        <f t="shared" si="0"/>
        <v>0.13114355703703959</v>
      </c>
      <c r="L15" s="162">
        <v>0</v>
      </c>
    </row>
    <row r="16" spans="2:12" ht="15" customHeight="1" x14ac:dyDescent="0.15">
      <c r="B16" s="154" t="s">
        <v>164</v>
      </c>
      <c r="C16" s="204" t="s">
        <v>128</v>
      </c>
      <c r="D16" s="205"/>
      <c r="E16" s="155">
        <v>0.5595</v>
      </c>
      <c r="F16" s="156">
        <v>0.02</v>
      </c>
      <c r="G16" s="157">
        <v>0.38981268738222552</v>
      </c>
      <c r="H16" s="158">
        <v>0.16</v>
      </c>
      <c r="I16" s="158">
        <v>1.9E-2</v>
      </c>
      <c r="J16" s="158">
        <v>0.03</v>
      </c>
      <c r="K16" s="173">
        <f t="shared" si="0"/>
        <v>0.18081268738222553</v>
      </c>
      <c r="L16" s="157">
        <v>0.1704</v>
      </c>
    </row>
    <row r="17" spans="2:12" ht="15" customHeight="1" x14ac:dyDescent="0.15">
      <c r="B17" s="159" t="s">
        <v>165</v>
      </c>
      <c r="C17" s="202" t="s">
        <v>122</v>
      </c>
      <c r="D17" s="203"/>
      <c r="E17" s="160">
        <v>0.5595</v>
      </c>
      <c r="F17" s="161">
        <v>0.02</v>
      </c>
      <c r="G17" s="162">
        <v>0.37292755492546437</v>
      </c>
      <c r="H17" s="158">
        <v>0.16</v>
      </c>
      <c r="I17" s="158">
        <v>1.9E-2</v>
      </c>
      <c r="J17" s="158">
        <v>0.03</v>
      </c>
      <c r="K17" s="173">
        <f t="shared" si="0"/>
        <v>0.16392755492546437</v>
      </c>
      <c r="L17" s="162">
        <v>6.8400000000000002E-2</v>
      </c>
    </row>
    <row r="18" spans="2:12" ht="15" customHeight="1" x14ac:dyDescent="0.15">
      <c r="B18" s="154" t="s">
        <v>166</v>
      </c>
      <c r="C18" s="204" t="s">
        <v>134</v>
      </c>
      <c r="D18" s="205"/>
      <c r="E18" s="155">
        <v>0.5595</v>
      </c>
      <c r="F18" s="156">
        <v>0.02</v>
      </c>
      <c r="G18" s="157">
        <v>0.41190974681466436</v>
      </c>
      <c r="H18" s="158">
        <v>0.16</v>
      </c>
      <c r="I18" s="158">
        <v>1.9E-2</v>
      </c>
      <c r="J18" s="158">
        <v>0.03</v>
      </c>
      <c r="K18" s="173">
        <f t="shared" si="0"/>
        <v>0.20290974681466439</v>
      </c>
      <c r="L18" s="157">
        <v>8.8100000000000012E-2</v>
      </c>
    </row>
    <row r="19" spans="2:12" ht="15" customHeight="1" x14ac:dyDescent="0.15">
      <c r="B19" s="159" t="s">
        <v>167</v>
      </c>
      <c r="C19" s="202" t="s">
        <v>126</v>
      </c>
      <c r="D19" s="203"/>
      <c r="E19" s="160">
        <v>0.5595</v>
      </c>
      <c r="F19" s="161">
        <v>0.02</v>
      </c>
      <c r="G19" s="162">
        <v>0.39000845098269099</v>
      </c>
      <c r="H19" s="158">
        <v>0.16</v>
      </c>
      <c r="I19" s="158">
        <v>1.9E-2</v>
      </c>
      <c r="J19" s="158">
        <v>0.03</v>
      </c>
      <c r="K19" s="173">
        <f t="shared" si="0"/>
        <v>0.181008450982691</v>
      </c>
      <c r="L19" s="162">
        <v>0.09</v>
      </c>
    </row>
    <row r="20" spans="2:12" ht="15" customHeight="1" x14ac:dyDescent="0.15">
      <c r="B20" s="154" t="s">
        <v>168</v>
      </c>
      <c r="C20" s="204" t="s">
        <v>133</v>
      </c>
      <c r="D20" s="205"/>
      <c r="E20" s="155">
        <v>0.5595</v>
      </c>
      <c r="F20" s="156">
        <v>0.02</v>
      </c>
      <c r="G20" s="157">
        <v>0.38189754364245565</v>
      </c>
      <c r="H20" s="158">
        <v>0.16</v>
      </c>
      <c r="I20" s="158">
        <v>1.2E-2</v>
      </c>
      <c r="J20" s="158">
        <v>0.03</v>
      </c>
      <c r="K20" s="173">
        <f t="shared" si="0"/>
        <v>0.17989754364245564</v>
      </c>
      <c r="L20" s="157">
        <v>0.14810000000000001</v>
      </c>
    </row>
    <row r="21" spans="2:12" ht="15" customHeight="1" x14ac:dyDescent="0.15">
      <c r="B21" s="159" t="s">
        <v>169</v>
      </c>
      <c r="C21" s="202" t="s">
        <v>132</v>
      </c>
      <c r="D21" s="203"/>
      <c r="E21" s="160">
        <v>0.5595</v>
      </c>
      <c r="F21" s="161">
        <v>0.02</v>
      </c>
      <c r="G21" s="162">
        <v>0.3950400095772939</v>
      </c>
      <c r="H21" s="158">
        <v>0.16</v>
      </c>
      <c r="I21" s="158">
        <v>1.9E-2</v>
      </c>
      <c r="J21" s="158">
        <v>0.03</v>
      </c>
      <c r="K21" s="173">
        <f t="shared" si="0"/>
        <v>0.18604000957729391</v>
      </c>
      <c r="L21" s="162">
        <v>7.0000000000000007E-2</v>
      </c>
    </row>
    <row r="22" spans="2:12" ht="15" customHeight="1" x14ac:dyDescent="0.15">
      <c r="B22" s="154" t="s">
        <v>170</v>
      </c>
      <c r="C22" s="204" t="s">
        <v>127</v>
      </c>
      <c r="D22" s="205"/>
      <c r="E22" s="155">
        <v>0.5595</v>
      </c>
      <c r="F22" s="156">
        <v>0.02</v>
      </c>
      <c r="G22" s="157">
        <v>0.41564692190572122</v>
      </c>
      <c r="H22" s="158">
        <v>0.16</v>
      </c>
      <c r="I22" s="158">
        <v>1.9E-2</v>
      </c>
      <c r="J22" s="158">
        <v>0.03</v>
      </c>
      <c r="K22" s="173">
        <f t="shared" si="0"/>
        <v>0.20664692190572126</v>
      </c>
      <c r="L22" s="157">
        <v>7.2999999999999995E-2</v>
      </c>
    </row>
    <row r="23" spans="2:12" ht="15" customHeight="1" x14ac:dyDescent="0.15">
      <c r="B23" s="159" t="s">
        <v>171</v>
      </c>
      <c r="C23" s="202" t="s">
        <v>123</v>
      </c>
      <c r="D23" s="203"/>
      <c r="E23" s="160">
        <v>0.5595</v>
      </c>
      <c r="F23" s="161">
        <v>0.02</v>
      </c>
      <c r="G23" s="162">
        <v>0.39456681519900993</v>
      </c>
      <c r="H23" s="158">
        <v>0.16</v>
      </c>
      <c r="I23" s="158">
        <v>1.9E-2</v>
      </c>
      <c r="J23" s="158">
        <v>0.03</v>
      </c>
      <c r="K23" s="173">
        <f t="shared" si="0"/>
        <v>0.18556681519900994</v>
      </c>
      <c r="L23" s="162">
        <v>0.1231</v>
      </c>
    </row>
    <row r="24" spans="2:12" ht="15" customHeight="1" x14ac:dyDescent="0.15">
      <c r="B24" s="154" t="s">
        <v>172</v>
      </c>
      <c r="C24" s="204" t="s">
        <v>124</v>
      </c>
      <c r="D24" s="205"/>
      <c r="E24" s="155">
        <v>0.5595</v>
      </c>
      <c r="F24" s="156">
        <v>0.02</v>
      </c>
      <c r="G24" s="157">
        <v>0.42571240708495195</v>
      </c>
      <c r="H24" s="158">
        <v>0.16</v>
      </c>
      <c r="I24" s="158">
        <v>1.6E-2</v>
      </c>
      <c r="J24" s="158">
        <v>0.03</v>
      </c>
      <c r="K24" s="173">
        <f t="shared" si="0"/>
        <v>0.21971240708495191</v>
      </c>
      <c r="L24" s="157">
        <v>0.17920000000000003</v>
      </c>
    </row>
    <row r="25" spans="2:12" ht="15" customHeight="1" x14ac:dyDescent="0.15">
      <c r="B25" s="159" t="s">
        <v>173</v>
      </c>
      <c r="C25" s="202" t="s">
        <v>125</v>
      </c>
      <c r="D25" s="203"/>
      <c r="E25" s="160">
        <v>0.5595</v>
      </c>
      <c r="F25" s="161">
        <v>0.02</v>
      </c>
      <c r="G25" s="162">
        <v>0.42571240708495195</v>
      </c>
      <c r="H25" s="158">
        <v>0.16</v>
      </c>
      <c r="I25" s="158">
        <v>1.6E-2</v>
      </c>
      <c r="J25" s="158">
        <v>0.03</v>
      </c>
      <c r="K25" s="173">
        <f t="shared" si="0"/>
        <v>0.21971240708495191</v>
      </c>
      <c r="L25" s="162">
        <v>0.17920000000000003</v>
      </c>
    </row>
    <row r="26" spans="2:12" ht="15" customHeight="1" x14ac:dyDescent="0.15">
      <c r="B26" s="154" t="s">
        <v>174</v>
      </c>
      <c r="C26" s="204" t="s">
        <v>108</v>
      </c>
      <c r="D26" s="205"/>
      <c r="E26" s="155">
        <v>0.5595</v>
      </c>
      <c r="F26" s="156">
        <v>0.02</v>
      </c>
      <c r="G26" s="157">
        <v>0.47464596392278413</v>
      </c>
      <c r="H26" s="158">
        <v>0.16</v>
      </c>
      <c r="I26" s="158">
        <v>1.4E-2</v>
      </c>
      <c r="J26" s="158">
        <v>0.03</v>
      </c>
      <c r="K26" s="173">
        <f t="shared" si="0"/>
        <v>0.27064596392278406</v>
      </c>
      <c r="L26" s="157">
        <v>0.1343</v>
      </c>
    </row>
    <row r="27" spans="2:12" ht="15" customHeight="1" x14ac:dyDescent="0.15">
      <c r="B27" s="159" t="s">
        <v>175</v>
      </c>
      <c r="C27" s="202" t="s">
        <v>109</v>
      </c>
      <c r="D27" s="203"/>
      <c r="E27" s="160">
        <v>0.5595</v>
      </c>
      <c r="F27" s="161">
        <v>0.02</v>
      </c>
      <c r="G27" s="162">
        <v>0.47464596392278413</v>
      </c>
      <c r="H27" s="158">
        <v>0.16</v>
      </c>
      <c r="I27" s="158">
        <v>1.4E-2</v>
      </c>
      <c r="J27" s="158">
        <v>0.03</v>
      </c>
      <c r="K27" s="173">
        <f t="shared" si="0"/>
        <v>0.27064596392278406</v>
      </c>
      <c r="L27" s="162">
        <v>0.1343</v>
      </c>
    </row>
    <row r="28" spans="2:12" ht="15" customHeight="1" x14ac:dyDescent="0.15">
      <c r="B28" s="154" t="s">
        <v>176</v>
      </c>
      <c r="C28" s="204" t="s">
        <v>118</v>
      </c>
      <c r="D28" s="205"/>
      <c r="E28" s="155">
        <v>0.5595</v>
      </c>
      <c r="F28" s="156">
        <v>0.02</v>
      </c>
      <c r="G28" s="157">
        <v>0.37679906234705168</v>
      </c>
      <c r="H28" s="158">
        <v>0.16</v>
      </c>
      <c r="I28" s="158">
        <v>1.2E-2</v>
      </c>
      <c r="J28" s="158">
        <v>0.03</v>
      </c>
      <c r="K28" s="173">
        <f t="shared" si="0"/>
        <v>0.17479906234705167</v>
      </c>
      <c r="L28" s="157">
        <v>0.25420000000000004</v>
      </c>
    </row>
    <row r="29" spans="2:12" ht="15" customHeight="1" x14ac:dyDescent="0.15">
      <c r="B29" s="159" t="s">
        <v>177</v>
      </c>
      <c r="C29" s="202" t="s">
        <v>116</v>
      </c>
      <c r="D29" s="203"/>
      <c r="E29" s="160">
        <v>0.5595</v>
      </c>
      <c r="F29" s="161">
        <v>0.02</v>
      </c>
      <c r="G29" s="162">
        <v>0.42609403431835702</v>
      </c>
      <c r="H29" s="158">
        <v>0.16</v>
      </c>
      <c r="I29" s="158">
        <v>1.2999999999999999E-2</v>
      </c>
      <c r="J29" s="158">
        <v>0.03</v>
      </c>
      <c r="K29" s="173">
        <f t="shared" si="0"/>
        <v>0.22309403431835698</v>
      </c>
      <c r="L29" s="162">
        <v>0.19</v>
      </c>
    </row>
    <row r="30" spans="2:12" ht="15" customHeight="1" x14ac:dyDescent="0.15">
      <c r="B30" s="154" t="s">
        <v>178</v>
      </c>
      <c r="C30" s="204" t="s">
        <v>117</v>
      </c>
      <c r="D30" s="205"/>
      <c r="E30" s="155">
        <v>0.5595</v>
      </c>
      <c r="F30" s="156">
        <v>0.02</v>
      </c>
      <c r="G30" s="157">
        <v>0.42609403431835702</v>
      </c>
      <c r="H30" s="158">
        <v>0.16</v>
      </c>
      <c r="I30" s="158">
        <v>1.2999999999999999E-2</v>
      </c>
      <c r="J30" s="158">
        <v>0.03</v>
      </c>
      <c r="K30" s="173">
        <f t="shared" si="0"/>
        <v>0.22309403431835698</v>
      </c>
      <c r="L30" s="157">
        <v>0.19</v>
      </c>
    </row>
    <row r="31" spans="2:12" ht="15" customHeight="1" x14ac:dyDescent="0.15">
      <c r="B31" s="159" t="s">
        <v>179</v>
      </c>
      <c r="C31" s="202" t="s">
        <v>135</v>
      </c>
      <c r="D31" s="203"/>
      <c r="E31" s="160">
        <v>0.5595</v>
      </c>
      <c r="F31" s="161">
        <v>0.02</v>
      </c>
      <c r="G31" s="162">
        <v>0.38486689389491036</v>
      </c>
      <c r="H31" s="158">
        <v>0.16</v>
      </c>
      <c r="I31" s="158">
        <v>1.2E-2</v>
      </c>
      <c r="J31" s="158">
        <v>0.03</v>
      </c>
      <c r="K31" s="173">
        <f t="shared" si="0"/>
        <v>0.18286689389491034</v>
      </c>
      <c r="L31" s="162">
        <v>0.20069999999999999</v>
      </c>
    </row>
    <row r="32" spans="2:12" ht="15" customHeight="1" x14ac:dyDescent="0.15">
      <c r="B32" s="154" t="s">
        <v>180</v>
      </c>
      <c r="C32" s="204" t="s">
        <v>137</v>
      </c>
      <c r="D32" s="205"/>
      <c r="E32" s="155">
        <v>0.5595</v>
      </c>
      <c r="F32" s="156">
        <v>0.02</v>
      </c>
      <c r="G32" s="157">
        <v>0.44552423339273017</v>
      </c>
      <c r="H32" s="158">
        <v>0.16</v>
      </c>
      <c r="I32" s="158">
        <v>1.2E-2</v>
      </c>
      <c r="J32" s="158">
        <v>0.03</v>
      </c>
      <c r="K32" s="173">
        <f t="shared" si="0"/>
        <v>0.24352423339273013</v>
      </c>
      <c r="L32" s="157">
        <v>0.1754</v>
      </c>
    </row>
    <row r="33" spans="2:14" ht="15" customHeight="1" x14ac:dyDescent="0.15">
      <c r="B33" s="159" t="s">
        <v>181</v>
      </c>
      <c r="C33" s="202" t="s">
        <v>110</v>
      </c>
      <c r="D33" s="203"/>
      <c r="E33" s="160">
        <v>0.5595</v>
      </c>
      <c r="F33" s="161">
        <v>0.02</v>
      </c>
      <c r="G33" s="162">
        <v>0.35606253915144653</v>
      </c>
      <c r="H33" s="158">
        <v>0.16</v>
      </c>
      <c r="I33" s="158">
        <v>1.2E-2</v>
      </c>
      <c r="J33" s="158">
        <v>0.03</v>
      </c>
      <c r="K33" s="173">
        <f t="shared" si="0"/>
        <v>0.15406253915144652</v>
      </c>
      <c r="L33" s="162">
        <v>7.400000000000001E-2</v>
      </c>
    </row>
    <row r="34" spans="2:14" ht="15" customHeight="1" x14ac:dyDescent="0.15">
      <c r="B34" s="154" t="s">
        <v>182</v>
      </c>
      <c r="C34" s="204" t="s">
        <v>121</v>
      </c>
      <c r="D34" s="205"/>
      <c r="E34" s="155">
        <v>0.5595</v>
      </c>
      <c r="F34" s="156">
        <v>0.02</v>
      </c>
      <c r="G34" s="163">
        <v>0.37965350262558162</v>
      </c>
      <c r="H34" s="158">
        <v>0.16</v>
      </c>
      <c r="I34" s="158">
        <v>1.9E-2</v>
      </c>
      <c r="J34" s="158">
        <v>0.03</v>
      </c>
      <c r="K34" s="173">
        <f t="shared" si="0"/>
        <v>0.17065350262558163</v>
      </c>
      <c r="L34" s="163">
        <v>0.1061</v>
      </c>
    </row>
    <row r="35" spans="2:14" ht="15" customHeight="1" x14ac:dyDescent="0.15">
      <c r="B35" s="159" t="s">
        <v>183</v>
      </c>
      <c r="C35" s="202" t="s">
        <v>111</v>
      </c>
      <c r="D35" s="203"/>
      <c r="E35" s="160">
        <v>0.5595</v>
      </c>
      <c r="F35" s="161">
        <v>0.02</v>
      </c>
      <c r="G35" s="162">
        <v>0.36226794050702549</v>
      </c>
      <c r="H35" s="158">
        <v>0.16</v>
      </c>
      <c r="I35" s="158">
        <v>1.2E-2</v>
      </c>
      <c r="J35" s="158">
        <v>0.03</v>
      </c>
      <c r="K35" s="173">
        <f t="shared" si="0"/>
        <v>0.16026794050702547</v>
      </c>
      <c r="L35" s="162">
        <v>9.7599999999999992E-2</v>
      </c>
    </row>
    <row r="36" spans="2:14" ht="15" customHeight="1" x14ac:dyDescent="0.15">
      <c r="B36" s="154" t="s">
        <v>184</v>
      </c>
      <c r="C36" s="204" t="s">
        <v>130</v>
      </c>
      <c r="D36" s="205"/>
      <c r="E36" s="155">
        <v>0.5595</v>
      </c>
      <c r="F36" s="156">
        <v>0.02</v>
      </c>
      <c r="G36" s="157">
        <v>0.38079409730884561</v>
      </c>
      <c r="H36" s="158">
        <v>0.16</v>
      </c>
      <c r="I36" s="158">
        <v>1.2999999999999999E-2</v>
      </c>
      <c r="J36" s="158">
        <v>0.03</v>
      </c>
      <c r="K36" s="173">
        <f t="shared" si="0"/>
        <v>0.1777940973088456</v>
      </c>
      <c r="L36" s="157">
        <v>8.1199999999999994E-2</v>
      </c>
    </row>
    <row r="37" spans="2:14" ht="15" customHeight="1" x14ac:dyDescent="0.15">
      <c r="B37" s="159" t="s">
        <v>185</v>
      </c>
      <c r="C37" s="202" t="s">
        <v>131</v>
      </c>
      <c r="D37" s="203"/>
      <c r="E37" s="160">
        <v>0.5595</v>
      </c>
      <c r="F37" s="161">
        <v>0.02</v>
      </c>
      <c r="G37" s="162">
        <v>0.38079409730884561</v>
      </c>
      <c r="H37" s="158">
        <v>0.16</v>
      </c>
      <c r="I37" s="158">
        <v>1.2999999999999999E-2</v>
      </c>
      <c r="J37" s="158">
        <v>0.03</v>
      </c>
      <c r="K37" s="173">
        <f t="shared" si="0"/>
        <v>0.1777940973088456</v>
      </c>
      <c r="L37" s="162">
        <v>8.1199999999999994E-2</v>
      </c>
    </row>
    <row r="38" spans="2:14" ht="15" customHeight="1" x14ac:dyDescent="0.15">
      <c r="B38" s="154" t="s">
        <v>186</v>
      </c>
      <c r="C38" s="204" t="s">
        <v>138</v>
      </c>
      <c r="D38" s="205"/>
      <c r="E38" s="155">
        <v>0.5595</v>
      </c>
      <c r="F38" s="156">
        <v>0.02</v>
      </c>
      <c r="G38" s="157">
        <v>0.43301083430150011</v>
      </c>
      <c r="H38" s="158">
        <v>0.16</v>
      </c>
      <c r="I38" s="158">
        <v>0.02</v>
      </c>
      <c r="J38" s="158">
        <v>0.03</v>
      </c>
      <c r="K38" s="173">
        <f t="shared" si="0"/>
        <v>0.22301083430150007</v>
      </c>
      <c r="L38" s="157">
        <v>0.17</v>
      </c>
    </row>
    <row r="39" spans="2:14" ht="15" customHeight="1" x14ac:dyDescent="0.15">
      <c r="B39" s="159" t="s">
        <v>187</v>
      </c>
      <c r="C39" s="202" t="s">
        <v>119</v>
      </c>
      <c r="D39" s="203"/>
      <c r="E39" s="160">
        <v>0.5595</v>
      </c>
      <c r="F39" s="161">
        <v>0.02</v>
      </c>
      <c r="G39" s="162">
        <v>0.40555694559207034</v>
      </c>
      <c r="H39" s="158">
        <v>0.16</v>
      </c>
      <c r="I39" s="158">
        <v>0.02</v>
      </c>
      <c r="J39" s="158">
        <v>0.03</v>
      </c>
      <c r="K39" s="173">
        <f t="shared" si="0"/>
        <v>0.19555694559207035</v>
      </c>
      <c r="L39" s="162">
        <v>5.6500000000000002E-2</v>
      </c>
    </row>
    <row r="40" spans="2:14" ht="15" customHeight="1" x14ac:dyDescent="0.15">
      <c r="B40" s="154" t="s">
        <v>188</v>
      </c>
      <c r="C40" s="204" t="s">
        <v>120</v>
      </c>
      <c r="D40" s="205"/>
      <c r="E40" s="155">
        <v>0.5595</v>
      </c>
      <c r="F40" s="156">
        <v>0.02</v>
      </c>
      <c r="G40" s="157">
        <v>0.3539655220898279</v>
      </c>
      <c r="H40" s="158">
        <v>0.16</v>
      </c>
      <c r="I40" s="158">
        <v>0.02</v>
      </c>
      <c r="J40" s="158">
        <v>0.03</v>
      </c>
      <c r="K40" s="173">
        <f t="shared" si="0"/>
        <v>0.14396552208982791</v>
      </c>
      <c r="L40" s="157">
        <v>0</v>
      </c>
    </row>
    <row r="41" spans="2:14" ht="15" customHeight="1" x14ac:dyDescent="0.15">
      <c r="B41" s="159" t="s">
        <v>189</v>
      </c>
      <c r="C41" s="202" t="s">
        <v>136</v>
      </c>
      <c r="D41" s="203"/>
      <c r="E41" s="160">
        <v>0.5595</v>
      </c>
      <c r="F41" s="161">
        <v>0.02</v>
      </c>
      <c r="G41" s="162">
        <v>0.46560178771237026</v>
      </c>
      <c r="H41" s="158">
        <v>0.16</v>
      </c>
      <c r="I41" s="158">
        <v>0.02</v>
      </c>
      <c r="J41" s="158">
        <v>0.03</v>
      </c>
      <c r="K41" s="173">
        <f t="shared" si="0"/>
        <v>0.25560178771237019</v>
      </c>
      <c r="L41" s="162">
        <v>0.12230000000000001</v>
      </c>
    </row>
    <row r="42" spans="2:14" ht="15" customHeight="1" x14ac:dyDescent="0.15">
      <c r="B42" s="154" t="s">
        <v>190</v>
      </c>
      <c r="C42" s="204" t="s">
        <v>107</v>
      </c>
      <c r="D42" s="205"/>
      <c r="E42" s="155">
        <v>0.5595</v>
      </c>
      <c r="F42" s="156">
        <v>0.02</v>
      </c>
      <c r="G42" s="157">
        <v>0.42752866607928985</v>
      </c>
      <c r="H42" s="158">
        <v>0.16</v>
      </c>
      <c r="I42" s="158">
        <v>0.02</v>
      </c>
      <c r="J42" s="158">
        <v>0.03</v>
      </c>
      <c r="K42" s="173">
        <f t="shared" si="0"/>
        <v>0.21752866607928983</v>
      </c>
      <c r="L42" s="157">
        <v>0.14630000000000001</v>
      </c>
    </row>
    <row r="43" spans="2:14" ht="15" customHeight="1" x14ac:dyDescent="0.15">
      <c r="B43" s="159" t="s">
        <v>191</v>
      </c>
      <c r="C43" s="202" t="s">
        <v>115</v>
      </c>
      <c r="D43" s="203"/>
      <c r="E43" s="160">
        <v>0.5595</v>
      </c>
      <c r="F43" s="161">
        <v>0.02</v>
      </c>
      <c r="G43" s="162">
        <v>0.42599892613182422</v>
      </c>
      <c r="H43" s="158">
        <v>0.16</v>
      </c>
      <c r="I43" s="158">
        <v>0.02</v>
      </c>
      <c r="J43" s="158">
        <v>0.03</v>
      </c>
      <c r="K43" s="173">
        <f t="shared" si="0"/>
        <v>0.2159989261318242</v>
      </c>
      <c r="L43" s="162">
        <v>6.2699999999999992E-2</v>
      </c>
    </row>
    <row r="44" spans="2:14" ht="15" customHeight="1" x14ac:dyDescent="0.15">
      <c r="B44" s="154" t="s">
        <v>192</v>
      </c>
      <c r="C44" s="204" t="s">
        <v>112</v>
      </c>
      <c r="D44" s="205"/>
      <c r="E44" s="155">
        <v>0.5595</v>
      </c>
      <c r="F44" s="156">
        <v>0.02</v>
      </c>
      <c r="G44" s="157">
        <v>0.41457961289175083</v>
      </c>
      <c r="H44" s="158">
        <v>0.16</v>
      </c>
      <c r="I44" s="158">
        <v>0.02</v>
      </c>
      <c r="J44" s="158">
        <v>0.03</v>
      </c>
      <c r="K44" s="173">
        <f t="shared" si="0"/>
        <v>0.20457961289175081</v>
      </c>
      <c r="L44" s="157">
        <v>9.8299999999999998E-2</v>
      </c>
    </row>
    <row r="45" spans="2:14" ht="15" customHeight="1" x14ac:dyDescent="0.15">
      <c r="B45" s="159" t="s">
        <v>193</v>
      </c>
      <c r="C45" s="202" t="s">
        <v>114</v>
      </c>
      <c r="D45" s="203"/>
      <c r="E45" s="160">
        <v>0.5595</v>
      </c>
      <c r="F45" s="161">
        <v>0.02</v>
      </c>
      <c r="G45" s="162">
        <v>0.41110301254702319</v>
      </c>
      <c r="H45" s="158">
        <v>0.16</v>
      </c>
      <c r="I45" s="158">
        <v>0.02</v>
      </c>
      <c r="J45" s="158">
        <v>0.03</v>
      </c>
      <c r="K45" s="173">
        <f t="shared" si="0"/>
        <v>0.20110301254702317</v>
      </c>
      <c r="L45" s="162">
        <v>0.12809999999999999</v>
      </c>
    </row>
    <row r="46" spans="2:14" ht="15" customHeight="1" x14ac:dyDescent="0.15">
      <c r="B46" s="154" t="s">
        <v>194</v>
      </c>
      <c r="C46" s="204" t="s">
        <v>195</v>
      </c>
      <c r="D46" s="205"/>
      <c r="E46" s="155">
        <v>0.5595</v>
      </c>
      <c r="F46" s="156">
        <v>0.02</v>
      </c>
      <c r="G46" s="157">
        <v>0.40733737460861247</v>
      </c>
      <c r="H46" s="158">
        <v>0.16</v>
      </c>
      <c r="I46" s="158">
        <v>0.02</v>
      </c>
      <c r="J46" s="158">
        <v>0.03</v>
      </c>
      <c r="K46" s="173">
        <f t="shared" si="0"/>
        <v>0.19733737460861248</v>
      </c>
      <c r="L46" s="157">
        <v>0.16670000000000001</v>
      </c>
      <c r="N46" s="164"/>
    </row>
    <row r="47" spans="2:14" ht="15" customHeight="1" x14ac:dyDescent="0.15">
      <c r="B47" s="159" t="s">
        <v>196</v>
      </c>
      <c r="C47" s="202" t="s">
        <v>197</v>
      </c>
      <c r="D47" s="203"/>
      <c r="E47" s="160">
        <v>0.5595</v>
      </c>
      <c r="F47" s="161">
        <v>0.02</v>
      </c>
      <c r="G47" s="162">
        <v>0.45957667364181798</v>
      </c>
      <c r="H47" s="158">
        <v>0.16</v>
      </c>
      <c r="I47" s="158">
        <v>0.02</v>
      </c>
      <c r="J47" s="158">
        <v>0.03</v>
      </c>
      <c r="K47" s="173">
        <f t="shared" si="0"/>
        <v>0.24957667364181793</v>
      </c>
      <c r="L47" s="162">
        <v>9.6999999999999989E-2</v>
      </c>
    </row>
    <row r="48" spans="2:14" ht="15" customHeight="1" x14ac:dyDescent="0.15">
      <c r="B48" s="154" t="s">
        <v>198</v>
      </c>
      <c r="C48" s="204" t="s">
        <v>229</v>
      </c>
      <c r="D48" s="205"/>
      <c r="E48" s="155">
        <v>0.5595</v>
      </c>
      <c r="F48" s="156">
        <v>0.02</v>
      </c>
      <c r="G48" s="157">
        <v>0.3329572578030735</v>
      </c>
      <c r="H48" s="158">
        <v>0.16</v>
      </c>
      <c r="I48" s="158">
        <v>0.02</v>
      </c>
      <c r="J48" s="158">
        <v>0.03</v>
      </c>
      <c r="K48" s="173">
        <f t="shared" si="0"/>
        <v>0.12295725780307351</v>
      </c>
      <c r="L48" s="157">
        <v>0</v>
      </c>
    </row>
    <row r="49" spans="2:12" ht="15" customHeight="1" x14ac:dyDescent="0.15">
      <c r="B49" s="159" t="s">
        <v>199</v>
      </c>
      <c r="C49" s="202" t="s">
        <v>106</v>
      </c>
      <c r="D49" s="203"/>
      <c r="E49" s="160">
        <v>0.5595</v>
      </c>
      <c r="F49" s="161">
        <v>0.02</v>
      </c>
      <c r="G49" s="162">
        <v>0.3947304248114536</v>
      </c>
      <c r="H49" s="158">
        <v>0.16</v>
      </c>
      <c r="I49" s="158">
        <v>1.2E-2</v>
      </c>
      <c r="J49" s="158">
        <v>0.03</v>
      </c>
      <c r="K49" s="173">
        <f t="shared" si="0"/>
        <v>0.19273042481145358</v>
      </c>
      <c r="L49" s="162">
        <v>8.3199999999999996E-2</v>
      </c>
    </row>
    <row r="50" spans="2:12" ht="15" customHeight="1" x14ac:dyDescent="0.15">
      <c r="B50" s="165"/>
      <c r="C50" s="208"/>
      <c r="D50" s="209"/>
      <c r="E50" s="166"/>
      <c r="F50" s="156">
        <v>0.02</v>
      </c>
      <c r="G50" s="167"/>
      <c r="H50" s="167"/>
      <c r="I50" s="167"/>
      <c r="J50" s="167"/>
      <c r="K50" s="167"/>
      <c r="L50" s="167"/>
    </row>
    <row r="51" spans="2:12" ht="15" customHeight="1" x14ac:dyDescent="0.15">
      <c r="B51" s="168"/>
      <c r="C51" s="206"/>
      <c r="D51" s="207"/>
      <c r="E51" s="169"/>
      <c r="F51" s="161">
        <v>0.02</v>
      </c>
      <c r="G51" s="170"/>
      <c r="H51" s="170"/>
      <c r="I51" s="170"/>
      <c r="J51" s="170"/>
      <c r="K51" s="170"/>
      <c r="L51" s="170"/>
    </row>
    <row r="52" spans="2:12" ht="15" customHeight="1" x14ac:dyDescent="0.15">
      <c r="B52" s="165"/>
      <c r="C52" s="208"/>
      <c r="D52" s="209"/>
      <c r="E52" s="166"/>
      <c r="F52" s="156">
        <v>0.02</v>
      </c>
      <c r="G52" s="167"/>
      <c r="H52" s="167"/>
      <c r="I52" s="167"/>
      <c r="J52" s="167"/>
      <c r="K52" s="167"/>
      <c r="L52" s="167"/>
    </row>
    <row r="53" spans="2:12" ht="15" customHeight="1" x14ac:dyDescent="0.15">
      <c r="B53" s="168"/>
      <c r="C53" s="206"/>
      <c r="D53" s="207"/>
      <c r="E53" s="169"/>
      <c r="F53" s="161">
        <v>0.02</v>
      </c>
      <c r="G53" s="170"/>
      <c r="H53" s="170"/>
      <c r="I53" s="170"/>
      <c r="J53" s="170"/>
      <c r="K53" s="170"/>
      <c r="L53" s="170"/>
    </row>
    <row r="54" spans="2:12" ht="15" customHeight="1" x14ac:dyDescent="0.15">
      <c r="B54" s="165"/>
      <c r="C54" s="208"/>
      <c r="D54" s="209"/>
      <c r="E54" s="166"/>
      <c r="F54" s="156">
        <v>0.02</v>
      </c>
      <c r="G54" s="167"/>
      <c r="H54" s="167"/>
      <c r="I54" s="167"/>
      <c r="J54" s="167"/>
      <c r="K54" s="167"/>
      <c r="L54" s="167"/>
    </row>
    <row r="55" spans="2:12" ht="15" customHeight="1" x14ac:dyDescent="0.15">
      <c r="B55" s="168"/>
      <c r="C55" s="206"/>
      <c r="D55" s="207"/>
      <c r="E55" s="169"/>
      <c r="F55" s="161">
        <v>0.02</v>
      </c>
      <c r="G55" s="170"/>
      <c r="H55" s="170"/>
      <c r="I55" s="170"/>
      <c r="J55" s="170"/>
      <c r="K55" s="170"/>
      <c r="L55" s="170"/>
    </row>
    <row r="56" spans="2:12" ht="15" customHeight="1" x14ac:dyDescent="0.15">
      <c r="B56" s="165"/>
      <c r="C56" s="208"/>
      <c r="D56" s="209"/>
      <c r="E56" s="166"/>
      <c r="F56" s="156">
        <v>0.02</v>
      </c>
      <c r="G56" s="167"/>
      <c r="H56" s="167"/>
      <c r="I56" s="167"/>
      <c r="J56" s="167"/>
      <c r="K56" s="167"/>
      <c r="L56" s="167"/>
    </row>
    <row r="57" spans="2:12" ht="15" customHeight="1" x14ac:dyDescent="0.15">
      <c r="B57" s="168"/>
      <c r="C57" s="206"/>
      <c r="D57" s="207"/>
      <c r="E57" s="169"/>
      <c r="F57" s="161">
        <v>0.02</v>
      </c>
      <c r="G57" s="170"/>
      <c r="H57" s="170"/>
      <c r="I57" s="170"/>
      <c r="J57" s="170"/>
      <c r="K57" s="170"/>
      <c r="L57" s="170"/>
    </row>
    <row r="58" spans="2:12" ht="15" customHeight="1" x14ac:dyDescent="0.15">
      <c r="B58" s="165"/>
      <c r="C58" s="208"/>
      <c r="D58" s="209"/>
      <c r="E58" s="166"/>
      <c r="F58" s="156">
        <v>0.02</v>
      </c>
      <c r="G58" s="167"/>
      <c r="H58" s="167"/>
      <c r="I58" s="167"/>
      <c r="J58" s="167"/>
      <c r="K58" s="167"/>
      <c r="L58" s="167"/>
    </row>
    <row r="59" spans="2:12" ht="15" customHeight="1" x14ac:dyDescent="0.15">
      <c r="B59" s="168"/>
      <c r="C59" s="206"/>
      <c r="D59" s="207"/>
      <c r="E59" s="169"/>
      <c r="F59" s="161">
        <v>0.02</v>
      </c>
      <c r="G59" s="170"/>
      <c r="H59" s="170"/>
      <c r="I59" s="170"/>
      <c r="J59" s="170"/>
      <c r="K59" s="170"/>
      <c r="L59" s="170"/>
    </row>
    <row r="60" spans="2:12" ht="15" customHeight="1" x14ac:dyDescent="0.15">
      <c r="B60" s="165" t="s">
        <v>200</v>
      </c>
      <c r="C60" s="208"/>
      <c r="D60" s="209"/>
      <c r="E60" s="166"/>
      <c r="F60" s="156">
        <v>0.02</v>
      </c>
      <c r="G60" s="167"/>
      <c r="H60" s="167"/>
      <c r="I60" s="167"/>
      <c r="J60" s="167"/>
      <c r="K60" s="167"/>
      <c r="L60" s="167"/>
    </row>
    <row r="61" spans="2:12" ht="15" customHeight="1" x14ac:dyDescent="0.15">
      <c r="B61" s="168" t="s">
        <v>201</v>
      </c>
      <c r="C61" s="206"/>
      <c r="D61" s="207"/>
      <c r="E61" s="169"/>
      <c r="F61" s="161">
        <v>0.02</v>
      </c>
      <c r="G61" s="170"/>
      <c r="H61" s="170"/>
      <c r="I61" s="170"/>
      <c r="J61" s="170"/>
      <c r="K61" s="170"/>
      <c r="L61" s="170"/>
    </row>
    <row r="62" spans="2:12" ht="15" customHeight="1" x14ac:dyDescent="0.15">
      <c r="B62" s="165" t="s">
        <v>202</v>
      </c>
      <c r="C62" s="208"/>
      <c r="D62" s="209"/>
      <c r="E62" s="166"/>
      <c r="F62" s="156">
        <v>0.02</v>
      </c>
      <c r="G62" s="167"/>
      <c r="H62" s="167"/>
      <c r="I62" s="167"/>
      <c r="J62" s="167"/>
      <c r="K62" s="167"/>
      <c r="L62" s="167"/>
    </row>
    <row r="63" spans="2:12" ht="15" customHeight="1" x14ac:dyDescent="0.15">
      <c r="B63" s="168" t="s">
        <v>203</v>
      </c>
      <c r="C63" s="206"/>
      <c r="D63" s="207"/>
      <c r="E63" s="169"/>
      <c r="F63" s="161">
        <v>0.02</v>
      </c>
      <c r="G63" s="170"/>
      <c r="H63" s="170"/>
      <c r="I63" s="170"/>
      <c r="J63" s="170"/>
      <c r="K63" s="170"/>
      <c r="L63" s="170"/>
    </row>
    <row r="64" spans="2:12" ht="15" customHeight="1" x14ac:dyDescent="0.15">
      <c r="B64" s="165" t="s">
        <v>204</v>
      </c>
      <c r="C64" s="208"/>
      <c r="D64" s="209"/>
      <c r="E64" s="166"/>
      <c r="F64" s="156">
        <v>0.02</v>
      </c>
      <c r="G64" s="167"/>
      <c r="H64" s="167"/>
      <c r="I64" s="167"/>
      <c r="J64" s="167"/>
      <c r="K64" s="167"/>
      <c r="L64" s="167"/>
    </row>
    <row r="65" spans="2:12" ht="15" customHeight="1" x14ac:dyDescent="0.15">
      <c r="B65" s="168" t="s">
        <v>205</v>
      </c>
      <c r="C65" s="206"/>
      <c r="D65" s="207"/>
      <c r="E65" s="169"/>
      <c r="F65" s="161">
        <v>0.02</v>
      </c>
      <c r="G65" s="170"/>
      <c r="H65" s="170"/>
      <c r="I65" s="170"/>
      <c r="J65" s="170"/>
      <c r="K65" s="170"/>
      <c r="L65" s="170"/>
    </row>
    <row r="66" spans="2:12" ht="15" customHeight="1" x14ac:dyDescent="0.15">
      <c r="B66" s="165" t="s">
        <v>206</v>
      </c>
      <c r="C66" s="208"/>
      <c r="D66" s="209"/>
      <c r="E66" s="166"/>
      <c r="F66" s="156">
        <v>0.02</v>
      </c>
      <c r="G66" s="167"/>
      <c r="H66" s="167"/>
      <c r="I66" s="167"/>
      <c r="J66" s="167"/>
      <c r="K66" s="167"/>
      <c r="L66" s="167"/>
    </row>
    <row r="67" spans="2:12" ht="15" customHeight="1" x14ac:dyDescent="0.15">
      <c r="B67" s="168" t="s">
        <v>207</v>
      </c>
      <c r="C67" s="206"/>
      <c r="D67" s="207"/>
      <c r="E67" s="169"/>
      <c r="F67" s="161">
        <v>0.02</v>
      </c>
      <c r="G67" s="170"/>
      <c r="H67" s="170"/>
      <c r="I67" s="170"/>
      <c r="J67" s="170"/>
      <c r="K67" s="170"/>
      <c r="L67" s="170"/>
    </row>
    <row r="68" spans="2:12" ht="15" customHeight="1" x14ac:dyDescent="0.15">
      <c r="B68" s="165" t="s">
        <v>208</v>
      </c>
      <c r="C68" s="208"/>
      <c r="D68" s="209"/>
      <c r="E68" s="166"/>
      <c r="F68" s="156">
        <v>0.02</v>
      </c>
      <c r="G68" s="167"/>
      <c r="H68" s="167"/>
      <c r="I68" s="167"/>
      <c r="J68" s="167"/>
      <c r="K68" s="167"/>
      <c r="L68" s="167"/>
    </row>
    <row r="69" spans="2:12" ht="15" customHeight="1" x14ac:dyDescent="0.15">
      <c r="B69" s="168" t="s">
        <v>209</v>
      </c>
      <c r="C69" s="206"/>
      <c r="D69" s="207"/>
      <c r="E69" s="169"/>
      <c r="F69" s="161">
        <v>0.02</v>
      </c>
      <c r="G69" s="170"/>
      <c r="H69" s="170"/>
      <c r="I69" s="170"/>
      <c r="J69" s="170"/>
      <c r="K69" s="170"/>
      <c r="L69" s="170"/>
    </row>
    <row r="70" spans="2:12" ht="15" customHeight="1" x14ac:dyDescent="0.15">
      <c r="B70" s="165" t="s">
        <v>210</v>
      </c>
      <c r="C70" s="208"/>
      <c r="D70" s="209"/>
      <c r="E70" s="166"/>
      <c r="F70" s="156">
        <v>0.02</v>
      </c>
      <c r="G70" s="167"/>
      <c r="H70" s="167"/>
      <c r="I70" s="167"/>
      <c r="J70" s="167"/>
      <c r="K70" s="167"/>
      <c r="L70" s="167"/>
    </row>
    <row r="71" spans="2:12" ht="15" customHeight="1" x14ac:dyDescent="0.15">
      <c r="B71" s="168" t="s">
        <v>211</v>
      </c>
      <c r="C71" s="206"/>
      <c r="D71" s="207"/>
      <c r="E71" s="169"/>
      <c r="F71" s="161">
        <v>0.02</v>
      </c>
      <c r="G71" s="170"/>
      <c r="H71" s="170"/>
      <c r="I71" s="170"/>
      <c r="J71" s="170"/>
      <c r="K71" s="170"/>
      <c r="L71" s="170"/>
    </row>
    <row r="72" spans="2:12" ht="15" customHeight="1" x14ac:dyDescent="0.15">
      <c r="B72" s="165" t="s">
        <v>212</v>
      </c>
      <c r="C72" s="208"/>
      <c r="D72" s="209"/>
      <c r="E72" s="166"/>
      <c r="F72" s="156">
        <v>0.02</v>
      </c>
      <c r="G72" s="167"/>
      <c r="H72" s="167"/>
      <c r="I72" s="167"/>
      <c r="J72" s="167"/>
      <c r="K72" s="167"/>
      <c r="L72" s="167"/>
    </row>
    <row r="73" spans="2:12" ht="15" customHeight="1" x14ac:dyDescent="0.15">
      <c r="B73" s="168" t="s">
        <v>213</v>
      </c>
      <c r="C73" s="206"/>
      <c r="D73" s="207"/>
      <c r="E73" s="169"/>
      <c r="F73" s="161">
        <v>0.02</v>
      </c>
      <c r="G73" s="170"/>
      <c r="H73" s="170"/>
      <c r="I73" s="170"/>
      <c r="J73" s="170"/>
      <c r="K73" s="170"/>
      <c r="L73" s="170"/>
    </row>
    <row r="74" spans="2:12" ht="15" customHeight="1" x14ac:dyDescent="0.15">
      <c r="B74" s="165" t="s">
        <v>214</v>
      </c>
      <c r="C74" s="208"/>
      <c r="D74" s="209"/>
      <c r="E74" s="166"/>
      <c r="F74" s="156">
        <v>0.02</v>
      </c>
      <c r="G74" s="167"/>
      <c r="H74" s="167"/>
      <c r="I74" s="167"/>
      <c r="J74" s="167"/>
      <c r="K74" s="167"/>
      <c r="L74" s="167"/>
    </row>
    <row r="75" spans="2:12" ht="15" customHeight="1" x14ac:dyDescent="0.15">
      <c r="B75" s="168" t="s">
        <v>215</v>
      </c>
      <c r="C75" s="206"/>
      <c r="D75" s="207"/>
      <c r="E75" s="169"/>
      <c r="F75" s="161">
        <v>0.02</v>
      </c>
      <c r="G75" s="170"/>
      <c r="H75" s="170"/>
      <c r="I75" s="170"/>
      <c r="J75" s="170"/>
      <c r="K75" s="170"/>
      <c r="L75" s="170"/>
    </row>
    <row r="76" spans="2:12" ht="15" customHeight="1" x14ac:dyDescent="0.15">
      <c r="B76" s="165" t="s">
        <v>216</v>
      </c>
      <c r="C76" s="208"/>
      <c r="D76" s="209"/>
      <c r="E76" s="166"/>
      <c r="F76" s="156">
        <v>0.02</v>
      </c>
      <c r="G76" s="167"/>
      <c r="H76" s="167"/>
      <c r="I76" s="167"/>
      <c r="J76" s="167"/>
      <c r="K76" s="167"/>
      <c r="L76" s="167"/>
    </row>
    <row r="77" spans="2:12" ht="15" customHeight="1" x14ac:dyDescent="0.15">
      <c r="B77" s="168" t="s">
        <v>217</v>
      </c>
      <c r="C77" s="206"/>
      <c r="D77" s="207"/>
      <c r="E77" s="169"/>
      <c r="F77" s="161">
        <v>0.02</v>
      </c>
      <c r="G77" s="170"/>
      <c r="H77" s="170"/>
      <c r="I77" s="170"/>
      <c r="J77" s="170"/>
      <c r="K77" s="170"/>
      <c r="L77" s="170"/>
    </row>
    <row r="78" spans="2:12" ht="15" customHeight="1" x14ac:dyDescent="0.15">
      <c r="B78" s="165" t="s">
        <v>218</v>
      </c>
      <c r="C78" s="208"/>
      <c r="D78" s="209"/>
      <c r="E78" s="166"/>
      <c r="F78" s="156">
        <v>0.02</v>
      </c>
      <c r="G78" s="167"/>
      <c r="H78" s="167"/>
      <c r="I78" s="167"/>
      <c r="J78" s="167"/>
      <c r="K78" s="167"/>
      <c r="L78" s="167"/>
    </row>
    <row r="79" spans="2:12" ht="15" customHeight="1" x14ac:dyDescent="0.15">
      <c r="B79" s="168" t="s">
        <v>219</v>
      </c>
      <c r="C79" s="206"/>
      <c r="D79" s="207"/>
      <c r="E79" s="169"/>
      <c r="F79" s="161">
        <v>0.02</v>
      </c>
      <c r="G79" s="170"/>
      <c r="H79" s="170"/>
      <c r="I79" s="170"/>
      <c r="J79" s="170"/>
      <c r="K79" s="170"/>
      <c r="L79" s="170"/>
    </row>
  </sheetData>
  <sheetProtection formatCells="0"/>
  <mergeCells count="77">
    <mergeCell ref="C78:D78"/>
    <mergeCell ref="C79:D79"/>
    <mergeCell ref="C8:J8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:C2"/>
    <mergeCell ref="D4:L4"/>
    <mergeCell ref="D6:L6"/>
    <mergeCell ref="B10:B11"/>
    <mergeCell ref="C10:D11"/>
    <mergeCell ref="E10:E11"/>
    <mergeCell ref="F10:F11"/>
    <mergeCell ref="G10:L10"/>
  </mergeCells>
  <dataValidations count="1">
    <dataValidation type="decimal" operator="greaterThan" allowBlank="1" showInputMessage="1" showErrorMessage="1" errorTitle="Data restriction" error="Must be a numerical value (percentage) greater than zero." sqref="F12:F49 E50:L79" xr:uid="{00000000-0002-0000-0600-000000000000}">
      <formula1>0</formula1>
    </dataValidation>
  </dataValidations>
  <pageMargins left="0.19685039370078741" right="0.19685039370078741" top="0.74803149606299213" bottom="0.35433070866141736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Instruktion</vt:lpstr>
      <vt:lpstr>Sammanställning budget</vt:lpstr>
      <vt:lpstr>Organisation</vt:lpstr>
      <vt:lpstr>Referensgrupp</vt:lpstr>
      <vt:lpstr>Forskarutbkurs </vt:lpstr>
      <vt:lpstr>Övriga aktiviteter</vt:lpstr>
      <vt:lpstr>OH resp inst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</dc:creator>
  <cp:lastModifiedBy>Anne-Lie Blomström</cp:lastModifiedBy>
  <cp:lastPrinted>2010-10-08T09:25:48Z</cp:lastPrinted>
  <dcterms:created xsi:type="dcterms:W3CDTF">2004-01-18T19:20:20Z</dcterms:created>
  <dcterms:modified xsi:type="dcterms:W3CDTF">2025-04-15T06:55:22Z</dcterms:modified>
</cp:coreProperties>
</file>