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torage-smsk.slu.se\common$\personal\Scheman\ovrigt\"/>
    </mc:Choice>
  </mc:AlternateContent>
  <bookViews>
    <workbookView xWindow="0" yWindow="0" windowWidth="19200" windowHeight="7050"/>
  </bookViews>
  <sheets>
    <sheet name="Instruktion" sheetId="7" r:id="rId1"/>
    <sheet name="1. Utan boggiband" sheetId="1" r:id="rId2"/>
    <sheet name="2. Med boggiband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14" i="6"/>
  <c r="I13" i="6"/>
  <c r="H38" i="6" l="1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B23" i="6"/>
  <c r="H21" i="6"/>
  <c r="B22" i="6"/>
  <c r="H20" i="6"/>
  <c r="H19" i="6"/>
  <c r="H18" i="6"/>
  <c r="H17" i="6"/>
  <c r="H16" i="6"/>
  <c r="H15" i="6"/>
  <c r="H14" i="6"/>
  <c r="H13" i="6"/>
  <c r="I13" i="1" l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B22" i="1"/>
  <c r="B23" i="1" l="1"/>
</calcChain>
</file>

<file path=xl/sharedStrings.xml><?xml version="1.0" encoding="utf-8"?>
<sst xmlns="http://schemas.openxmlformats.org/spreadsheetml/2006/main" count="62" uniqueCount="29">
  <si>
    <t>Variabler</t>
  </si>
  <si>
    <t>Eget val</t>
  </si>
  <si>
    <t>ton</t>
  </si>
  <si>
    <t>%</t>
  </si>
  <si>
    <t>cm</t>
  </si>
  <si>
    <t>Last (ton)</t>
  </si>
  <si>
    <t>Framvagn (kPa)</t>
  </si>
  <si>
    <t>Bakvagn (kPa)</t>
  </si>
  <si>
    <t>Enhet</t>
  </si>
  <si>
    <t>n</t>
  </si>
  <si>
    <t>Antal däck framvagn</t>
  </si>
  <si>
    <t>Däckbredd framvagn</t>
  </si>
  <si>
    <t>Däckdiameter framvagn</t>
  </si>
  <si>
    <t>Antal däck bakvagn</t>
  </si>
  <si>
    <t>Däckbredd bakvagn</t>
  </si>
  <si>
    <t>Däckdiameter bakvagn</t>
  </si>
  <si>
    <t>Vikt skotare utan last</t>
  </si>
  <si>
    <t>Andel av skotarens vikt på framvagn</t>
  </si>
  <si>
    <t>Maximalt tillåten last</t>
  </si>
  <si>
    <t>x</t>
  </si>
  <si>
    <t>y</t>
  </si>
  <si>
    <t>maxlast</t>
  </si>
  <si>
    <t>Bandbredd bakvagn</t>
  </si>
  <si>
    <t>Sammanlagd vikt för boggiband</t>
  </si>
  <si>
    <t>Skotare med boggiband på bakvagnen - Beräkning av medelmarktryck</t>
  </si>
  <si>
    <t>Andel av lastens massa som belastar skotarens framvagn</t>
  </si>
  <si>
    <t>Skotare utan band - Beräkning av medelmarktryck</t>
  </si>
  <si>
    <t>Marktryck för skotares fram- och bakvagn vid olika lastvikter</t>
  </si>
  <si>
    <t>Avstånd mellan hjulnav (axelavstånd boggi) på bakvagn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</si>
</sst>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 applyAlignment="1" applyProtection="1">
      <alignment horizontal="center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0" xfId="0" applyFont="1" applyFill="1" applyBorder="1" applyProtection="1"/>
    <xf numFmtId="0" fontId="2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Protection="1"/>
    <xf numFmtId="0" fontId="0" fillId="3" borderId="0" xfId="0" applyFill="1" applyProtection="1"/>
    <xf numFmtId="0" fontId="0" fillId="3" borderId="0" xfId="0" applyFill="1" applyBorder="1" applyAlignment="1" applyProtection="1"/>
    <xf numFmtId="0" fontId="1" fillId="3" borderId="8" xfId="0" applyFont="1" applyFill="1" applyBorder="1" applyProtection="1"/>
    <xf numFmtId="0" fontId="1" fillId="3" borderId="8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1" fontId="2" fillId="3" borderId="0" xfId="0" applyNumberFormat="1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2" fontId="0" fillId="3" borderId="0" xfId="0" applyNumberFormat="1" applyFill="1" applyBorder="1" applyAlignment="1" applyProtection="1">
      <alignment horizontal="center"/>
    </xf>
    <xf numFmtId="2" fontId="0" fillId="3" borderId="4" xfId="0" applyNumberFormat="1" applyFill="1" applyBorder="1" applyAlignment="1" applyProtection="1">
      <alignment horizontal="center"/>
    </xf>
    <xf numFmtId="0" fontId="5" fillId="3" borderId="0" xfId="0" applyFont="1" applyFill="1" applyProtection="1"/>
    <xf numFmtId="0" fontId="0" fillId="3" borderId="4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2" fontId="0" fillId="3" borderId="8" xfId="0" applyNumberFormat="1" applyFill="1" applyBorder="1" applyAlignment="1" applyProtection="1">
      <alignment horizontal="center"/>
    </xf>
    <xf numFmtId="2" fontId="0" fillId="3" borderId="6" xfId="0" applyNumberForma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0" fillId="3" borderId="2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9" xfId="0" applyFont="1" applyFill="1" applyBorder="1" applyAlignment="1" applyProtection="1">
      <alignment wrapText="1"/>
    </xf>
    <xf numFmtId="0" fontId="1" fillId="3" borderId="2" xfId="0" applyFont="1" applyFill="1" applyBorder="1" applyAlignment="1" applyProtection="1">
      <alignment wrapText="1"/>
    </xf>
    <xf numFmtId="0" fontId="1" fillId="3" borderId="5" xfId="0" applyFont="1" applyFill="1" applyBorder="1" applyAlignment="1" applyProtection="1">
      <alignment wrapText="1"/>
    </xf>
    <xf numFmtId="0" fontId="1" fillId="3" borderId="8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Framvagn</c:v>
          </c:tx>
          <c:spPr>
            <a:ln w="44450" cap="rnd" cmpd="dbl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'1. Utan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Utan boggiband'!$H$13:$H$38</c:f>
              <c:numCache>
                <c:formatCode>0.00</c:formatCode>
                <c:ptCount val="26"/>
                <c:pt idx="0">
                  <c:v>65.466666666666669</c:v>
                </c:pt>
                <c:pt idx="1">
                  <c:v>66.012222222222221</c:v>
                </c:pt>
                <c:pt idx="2">
                  <c:v>66.557777777777787</c:v>
                </c:pt>
                <c:pt idx="3">
                  <c:v>67.103333333333325</c:v>
                </c:pt>
                <c:pt idx="4">
                  <c:v>67.648888888888891</c:v>
                </c:pt>
                <c:pt idx="5">
                  <c:v>68.194444444444443</c:v>
                </c:pt>
                <c:pt idx="6">
                  <c:v>68.739999999999995</c:v>
                </c:pt>
                <c:pt idx="7">
                  <c:v>69.285555555555547</c:v>
                </c:pt>
                <c:pt idx="8">
                  <c:v>69.831111111111113</c:v>
                </c:pt>
                <c:pt idx="9">
                  <c:v>70.376666666666665</c:v>
                </c:pt>
                <c:pt idx="10">
                  <c:v>70.922222222222217</c:v>
                </c:pt>
                <c:pt idx="11">
                  <c:v>71.467777777777783</c:v>
                </c:pt>
                <c:pt idx="12">
                  <c:v>72.013333333333335</c:v>
                </c:pt>
                <c:pt idx="13">
                  <c:v>72.558888888888887</c:v>
                </c:pt>
                <c:pt idx="14">
                  <c:v>73.104444444444439</c:v>
                </c:pt>
                <c:pt idx="15">
                  <c:v>73.650000000000006</c:v>
                </c:pt>
                <c:pt idx="16">
                  <c:v>74.195555555555543</c:v>
                </c:pt>
                <c:pt idx="17">
                  <c:v>74.74111111111111</c:v>
                </c:pt>
                <c:pt idx="18">
                  <c:v>75.286666666666676</c:v>
                </c:pt>
                <c:pt idx="19">
                  <c:v>75.832222222222214</c:v>
                </c:pt>
                <c:pt idx="20">
                  <c:v>76.37777777777778</c:v>
                </c:pt>
                <c:pt idx="21">
                  <c:v>76.923333333333332</c:v>
                </c:pt>
                <c:pt idx="22">
                  <c:v>77.468888888888884</c:v>
                </c:pt>
                <c:pt idx="23">
                  <c:v>78.014444444444436</c:v>
                </c:pt>
                <c:pt idx="24">
                  <c:v>78.56</c:v>
                </c:pt>
                <c:pt idx="25">
                  <c:v>79.105555555555554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94-4B3A-BB5C-9867015B0887}"/>
            </c:ext>
          </c:extLst>
        </c:ser>
        <c:ser>
          <c:idx val="1"/>
          <c:order val="1"/>
          <c:tx>
            <c:v>Bakvagn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'1. Utan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'1. Utan boggiband'!$I$13:$I$38</c:f>
              <c:numCache>
                <c:formatCode>0.00</c:formatCode>
                <c:ptCount val="26"/>
                <c:pt idx="0">
                  <c:v>43.644444444444446</c:v>
                </c:pt>
                <c:pt idx="1">
                  <c:v>48.554444444444442</c:v>
                </c:pt>
                <c:pt idx="2">
                  <c:v>53.464444444444446</c:v>
                </c:pt>
                <c:pt idx="3">
                  <c:v>58.374444444444443</c:v>
                </c:pt>
                <c:pt idx="4">
                  <c:v>63.284444444444446</c:v>
                </c:pt>
                <c:pt idx="5">
                  <c:v>68.194444444444443</c:v>
                </c:pt>
                <c:pt idx="6">
                  <c:v>73.104444444444439</c:v>
                </c:pt>
                <c:pt idx="7">
                  <c:v>78.014444444444436</c:v>
                </c:pt>
                <c:pt idx="8">
                  <c:v>82.924444444444433</c:v>
                </c:pt>
                <c:pt idx="9">
                  <c:v>87.834444444444458</c:v>
                </c:pt>
                <c:pt idx="10">
                  <c:v>92.74444444444444</c:v>
                </c:pt>
                <c:pt idx="11">
                  <c:v>97.654444444444437</c:v>
                </c:pt>
                <c:pt idx="12">
                  <c:v>102.56444444444443</c:v>
                </c:pt>
                <c:pt idx="13">
                  <c:v>107.47444444444446</c:v>
                </c:pt>
                <c:pt idx="14">
                  <c:v>112.38444444444444</c:v>
                </c:pt>
                <c:pt idx="15">
                  <c:v>117.29444444444444</c:v>
                </c:pt>
                <c:pt idx="16">
                  <c:v>122.20444444444443</c:v>
                </c:pt>
                <c:pt idx="17">
                  <c:v>127.11444444444444</c:v>
                </c:pt>
                <c:pt idx="18">
                  <c:v>132.02444444444444</c:v>
                </c:pt>
                <c:pt idx="19">
                  <c:v>136.93444444444444</c:v>
                </c:pt>
                <c:pt idx="20">
                  <c:v>141.84444444444443</c:v>
                </c:pt>
                <c:pt idx="21">
                  <c:v>146.75444444444446</c:v>
                </c:pt>
                <c:pt idx="22">
                  <c:v>151.66444444444443</c:v>
                </c:pt>
                <c:pt idx="23">
                  <c:v>156.57444444444442</c:v>
                </c:pt>
                <c:pt idx="24">
                  <c:v>161.48444444444445</c:v>
                </c:pt>
                <c:pt idx="25">
                  <c:v>166.39444444444445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Maxlast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'1. Utan boggiband'!$B$22:$B$23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'1. Utan boggiband'!$C$22:$C$23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94-4B3A-BB5C-9867015B0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Last (ton)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Medelmarktryck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283382688082535"/>
          <c:y val="4.6946522696992884E-2"/>
          <c:w val="0.17061668417964218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0577791727508"/>
          <c:y val="3.3912765969893018E-2"/>
          <c:w val="0.85496022052702692"/>
          <c:h val="0.82836704335374978"/>
        </c:manualLayout>
      </c:layout>
      <c:lineChart>
        <c:grouping val="standard"/>
        <c:varyColors val="0"/>
        <c:ser>
          <c:idx val="0"/>
          <c:order val="0"/>
          <c:tx>
            <c:v>Framvagn</c:v>
          </c:tx>
          <c:spPr>
            <a:ln w="44450" cap="rnd" cmpd="dbl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'2. Med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Med boggiband'!$H$13:$H$38</c:f>
              <c:numCache>
                <c:formatCode>0.00</c:formatCode>
                <c:ptCount val="26"/>
                <c:pt idx="0">
                  <c:v>54.179310344827591</c:v>
                </c:pt>
                <c:pt idx="1">
                  <c:v>54.630804597701157</c:v>
                </c:pt>
                <c:pt idx="2">
                  <c:v>55.082298850574723</c:v>
                </c:pt>
                <c:pt idx="3">
                  <c:v>55.533793103448282</c:v>
                </c:pt>
                <c:pt idx="4">
                  <c:v>55.985287356321848</c:v>
                </c:pt>
                <c:pt idx="5">
                  <c:v>56.436781609195407</c:v>
                </c:pt>
                <c:pt idx="6">
                  <c:v>56.888275862068973</c:v>
                </c:pt>
                <c:pt idx="7">
                  <c:v>57.339770114942532</c:v>
                </c:pt>
                <c:pt idx="8">
                  <c:v>57.791264367816098</c:v>
                </c:pt>
                <c:pt idx="9">
                  <c:v>58.242758620689656</c:v>
                </c:pt>
                <c:pt idx="10">
                  <c:v>58.694252873563222</c:v>
                </c:pt>
                <c:pt idx="11">
                  <c:v>59.145747126436788</c:v>
                </c:pt>
                <c:pt idx="12">
                  <c:v>59.597241379310347</c:v>
                </c:pt>
                <c:pt idx="13">
                  <c:v>60.048735632183913</c:v>
                </c:pt>
                <c:pt idx="14">
                  <c:v>60.500229885057472</c:v>
                </c:pt>
                <c:pt idx="15">
                  <c:v>60.951724137931038</c:v>
                </c:pt>
                <c:pt idx="16">
                  <c:v>61.403218390804604</c:v>
                </c:pt>
                <c:pt idx="17">
                  <c:v>61.85471264367817</c:v>
                </c:pt>
                <c:pt idx="18">
                  <c:v>62.306206896551728</c:v>
                </c:pt>
                <c:pt idx="19">
                  <c:v>62.757701149425294</c:v>
                </c:pt>
                <c:pt idx="20">
                  <c:v>63.20919540229886</c:v>
                </c:pt>
                <c:pt idx="21">
                  <c:v>63.660689655172419</c:v>
                </c:pt>
                <c:pt idx="22">
                  <c:v>64.112183908045978</c:v>
                </c:pt>
                <c:pt idx="23">
                  <c:v>64.563678160919551</c:v>
                </c:pt>
                <c:pt idx="24">
                  <c:v>65.01517241379311</c:v>
                </c:pt>
                <c:pt idx="25">
                  <c:v>65.466666666666669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0B-4E15-9997-DFE4AA75E162}"/>
            </c:ext>
          </c:extLst>
        </c:ser>
        <c:ser>
          <c:idx val="1"/>
          <c:order val="1"/>
          <c:tx>
            <c:v>Bakvagn</c:v>
          </c:tx>
          <c:spPr>
            <a:ln w="508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 Med boggiband'!$G$13:$G$38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cat>
          <c:val>
            <c:numRef>
              <c:f>'2. Med boggiband'!$I$13:$I$38</c:f>
              <c:numCache>
                <c:formatCode>0.00</c:formatCode>
                <c:ptCount val="26"/>
                <c:pt idx="0">
                  <c:v>34.456140350877199</c:v>
                </c:pt>
                <c:pt idx="1">
                  <c:v>37.275279106858058</c:v>
                </c:pt>
                <c:pt idx="2">
                  <c:v>40.094417862838917</c:v>
                </c:pt>
                <c:pt idx="3">
                  <c:v>42.913556618819776</c:v>
                </c:pt>
                <c:pt idx="4">
                  <c:v>45.732695374800642</c:v>
                </c:pt>
                <c:pt idx="5">
                  <c:v>48.551834130781501</c:v>
                </c:pt>
                <c:pt idx="6">
                  <c:v>51.370972886762367</c:v>
                </c:pt>
                <c:pt idx="7">
                  <c:v>54.190111642743226</c:v>
                </c:pt>
                <c:pt idx="8">
                  <c:v>57.009250398724085</c:v>
                </c:pt>
                <c:pt idx="9">
                  <c:v>59.828389154704951</c:v>
                </c:pt>
                <c:pt idx="10">
                  <c:v>62.64752791068581</c:v>
                </c:pt>
                <c:pt idx="11">
                  <c:v>65.466666666666669</c:v>
                </c:pt>
                <c:pt idx="12">
                  <c:v>68.285805422647542</c:v>
                </c:pt>
                <c:pt idx="13">
                  <c:v>71.104944178628401</c:v>
                </c:pt>
                <c:pt idx="14">
                  <c:v>73.924082934609245</c:v>
                </c:pt>
                <c:pt idx="15">
                  <c:v>76.743221690590119</c:v>
                </c:pt>
                <c:pt idx="16">
                  <c:v>79.562360446570978</c:v>
                </c:pt>
                <c:pt idx="17">
                  <c:v>82.381499202551851</c:v>
                </c:pt>
                <c:pt idx="18">
                  <c:v>85.200637958532695</c:v>
                </c:pt>
                <c:pt idx="19">
                  <c:v>88.019776714513554</c:v>
                </c:pt>
                <c:pt idx="20">
                  <c:v>90.838915470494427</c:v>
                </c:pt>
                <c:pt idx="21">
                  <c:v>93.658054226475301</c:v>
                </c:pt>
                <c:pt idx="22">
                  <c:v>96.477192982456145</c:v>
                </c:pt>
                <c:pt idx="23">
                  <c:v>99.296331738437004</c:v>
                </c:pt>
                <c:pt idx="24">
                  <c:v>102.11547049441786</c:v>
                </c:pt>
                <c:pt idx="25">
                  <c:v>104.93460925039874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743288"/>
        <c:axId val="527741320"/>
      </c:lineChart>
      <c:scatterChart>
        <c:scatterStyle val="smoothMarker"/>
        <c:varyColors val="0"/>
        <c:ser>
          <c:idx val="2"/>
          <c:order val="2"/>
          <c:tx>
            <c:v>Maxlast</c:v>
          </c:tx>
          <c:spPr>
            <a:ln w="38100" cap="rnd">
              <a:solidFill>
                <a:schemeClr val="bg2">
                  <a:lumMod val="2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'2. Med boggiband'!$B$22:$B$23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'2. Med boggiband'!$C$22:$C$23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0B-4E15-9997-DFE4AA75E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692376"/>
        <c:axId val="640691064"/>
      </c:scatterChart>
      <c:catAx>
        <c:axId val="5277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Last (ton)</a:t>
                </a:r>
              </a:p>
            </c:rich>
          </c:tx>
          <c:layout>
            <c:manualLayout>
              <c:xMode val="edge"/>
              <c:yMode val="edge"/>
              <c:x val="0.49128276859673309"/>
              <c:y val="0.93934516692725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0"/>
        <c:majorTickMark val="cross"/>
        <c:minorTickMark val="out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132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2774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400">
                    <a:solidFill>
                      <a:schemeClr val="tx1"/>
                    </a:solidFill>
                  </a:rPr>
                  <a:t>Medelmarktryck (kPa)</a:t>
                </a:r>
              </a:p>
            </c:rich>
          </c:tx>
          <c:layout>
            <c:manualLayout>
              <c:xMode val="edge"/>
              <c:yMode val="edge"/>
              <c:x val="1.3978766085781739E-2"/>
              <c:y val="0.260045926404687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cross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27743288"/>
        <c:crosses val="autoZero"/>
        <c:crossBetween val="midCat"/>
      </c:valAx>
      <c:valAx>
        <c:axId val="640691064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0692376"/>
        <c:crosses val="max"/>
        <c:crossBetween val="midCat"/>
      </c:valAx>
      <c:valAx>
        <c:axId val="640692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069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03313363992414"/>
          <c:y val="5.2304462615501576E-2"/>
          <c:w val="0.16888358192660927"/>
          <c:h val="0.1655341866098753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1805940</xdr:colOff>
      <xdr:row>12</xdr:row>
      <xdr:rowOff>160020</xdr:rowOff>
    </xdr:to>
    <xdr:pic>
      <xdr:nvPicPr>
        <xdr:cNvPr id="7" name="Bildobjekt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12780" cy="1584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91722</xdr:rowOff>
    </xdr:from>
    <xdr:to>
      <xdr:col>5</xdr:col>
      <xdr:colOff>825500</xdr:colOff>
      <xdr:row>38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101600</xdr:rowOff>
    </xdr:from>
    <xdr:to>
      <xdr:col>5</xdr:col>
      <xdr:colOff>749300</xdr:colOff>
      <xdr:row>38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="50" zoomScaleNormal="50" workbookViewId="0">
      <selection activeCell="B4" sqref="B4"/>
    </sheetView>
  </sheetViews>
  <sheetFormatPr defaultColWidth="101" defaultRowHeight="15" x14ac:dyDescent="0.25"/>
  <cols>
    <col min="1" max="1" width="131.28515625" customWidth="1"/>
  </cols>
  <sheetData>
    <row r="1" ht="409.6" customHeight="1" x14ac:dyDescent="0.25"/>
    <row r="2" ht="374.45" customHeight="1" x14ac:dyDescent="0.25"/>
    <row r="4" ht="321.75" customHeight="1" x14ac:dyDescent="0.25"/>
  </sheetData>
  <sheetProtection algorithmName="SHA-512" hashValue="QvashlXJHgDdPnqMweduXX6Ke0AGhfntSEJylJUTOnMBeO0WhJMN440skvi1U6suI0dt9yLzpbdT4zeQ+GVwaQ==" saltValue="npMEwKVXzzU5Y1cv5aLlh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8"/>
  <sheetViews>
    <sheetView zoomScale="75" zoomScaleNormal="75" workbookViewId="0">
      <selection activeCell="B4" sqref="B4"/>
    </sheetView>
  </sheetViews>
  <sheetFormatPr defaultColWidth="8.7109375" defaultRowHeight="15" x14ac:dyDescent="0.25"/>
  <cols>
    <col min="1" max="1" width="56.140625" style="3" bestFit="1" customWidth="1"/>
    <col min="2" max="2" width="7.140625" style="3" bestFit="1" customWidth="1"/>
    <col min="3" max="3" width="8.7109375" style="3"/>
    <col min="4" max="4" width="12.42578125" style="3" bestFit="1" customWidth="1"/>
    <col min="5" max="5" width="12.85546875" style="3" bestFit="1" customWidth="1"/>
    <col min="6" max="6" width="13.140625" style="3" bestFit="1" customWidth="1"/>
    <col min="7" max="7" width="13.7109375" style="3" bestFit="1" customWidth="1"/>
    <col min="8" max="8" width="14.42578125" style="3" customWidth="1"/>
    <col min="9" max="9" width="13.42578125" style="3" customWidth="1"/>
    <col min="10" max="10" width="8.7109375" style="3"/>
    <col min="11" max="11" width="8.5703125" style="3" bestFit="1" customWidth="1"/>
    <col min="12" max="12" width="13.7109375" style="3" bestFit="1" customWidth="1"/>
    <col min="13" max="13" width="12.42578125" style="3" bestFit="1" customWidth="1"/>
    <col min="14" max="16384" width="8.7109375" style="3"/>
  </cols>
  <sheetData>
    <row r="1" spans="1:10" ht="23.25" x14ac:dyDescent="0.35">
      <c r="A1" s="6" t="s">
        <v>26</v>
      </c>
    </row>
    <row r="2" spans="1:10" x14ac:dyDescent="0.25">
      <c r="G2" s="8"/>
      <c r="H2" s="8"/>
      <c r="I2" s="8"/>
      <c r="J2" s="8"/>
    </row>
    <row r="3" spans="1:10" ht="15.75" thickBot="1" x14ac:dyDescent="0.3">
      <c r="A3" s="9" t="s">
        <v>0</v>
      </c>
      <c r="B3" s="10" t="s">
        <v>1</v>
      </c>
      <c r="C3" s="10" t="s">
        <v>8</v>
      </c>
      <c r="D3" s="11"/>
    </row>
    <row r="4" spans="1:10" x14ac:dyDescent="0.25">
      <c r="A4" s="3" t="s">
        <v>16</v>
      </c>
      <c r="B4" s="1">
        <v>20</v>
      </c>
      <c r="C4" s="5" t="s">
        <v>2</v>
      </c>
      <c r="D4" s="5"/>
    </row>
    <row r="5" spans="1:10" x14ac:dyDescent="0.25">
      <c r="A5" s="3" t="s">
        <v>17</v>
      </c>
      <c r="B5" s="2">
        <v>60</v>
      </c>
      <c r="C5" s="5" t="s">
        <v>3</v>
      </c>
      <c r="D5" s="12"/>
      <c r="G5" s="34"/>
      <c r="H5" s="34"/>
      <c r="I5" s="34"/>
    </row>
    <row r="6" spans="1:10" x14ac:dyDescent="0.25">
      <c r="A6" s="4" t="s">
        <v>25</v>
      </c>
      <c r="B6" s="2">
        <v>10</v>
      </c>
      <c r="C6" s="5" t="s">
        <v>3</v>
      </c>
      <c r="D6" s="12"/>
      <c r="G6" s="34"/>
      <c r="H6" s="34"/>
      <c r="I6" s="34"/>
    </row>
    <row r="7" spans="1:10" x14ac:dyDescent="0.25">
      <c r="A7" s="3" t="s">
        <v>18</v>
      </c>
      <c r="B7" s="2">
        <v>16</v>
      </c>
      <c r="C7" s="5" t="s">
        <v>2</v>
      </c>
      <c r="D7" s="12"/>
    </row>
    <row r="8" spans="1:10" x14ac:dyDescent="0.25">
      <c r="A8" s="3" t="s">
        <v>10</v>
      </c>
      <c r="B8" s="1">
        <v>4</v>
      </c>
      <c r="C8" s="5" t="s">
        <v>9</v>
      </c>
      <c r="D8" s="5"/>
      <c r="H8" s="13"/>
    </row>
    <row r="9" spans="1:10" ht="15.75" thickBot="1" x14ac:dyDescent="0.3">
      <c r="A9" s="3" t="s">
        <v>11</v>
      </c>
      <c r="B9" s="1">
        <v>75</v>
      </c>
      <c r="C9" s="5" t="s">
        <v>4</v>
      </c>
      <c r="D9" s="5"/>
      <c r="H9" s="13"/>
    </row>
    <row r="10" spans="1:10" x14ac:dyDescent="0.25">
      <c r="A10" s="3" t="s">
        <v>12</v>
      </c>
      <c r="B10" s="1">
        <v>120</v>
      </c>
      <c r="C10" s="5" t="s">
        <v>4</v>
      </c>
      <c r="D10" s="5"/>
      <c r="G10" s="35" t="s">
        <v>27</v>
      </c>
      <c r="H10" s="36"/>
      <c r="I10" s="37"/>
    </row>
    <row r="11" spans="1:10" ht="15.75" thickBot="1" x14ac:dyDescent="0.3">
      <c r="A11" s="3" t="s">
        <v>13</v>
      </c>
      <c r="B11" s="1">
        <v>4</v>
      </c>
      <c r="C11" s="5" t="s">
        <v>9</v>
      </c>
      <c r="D11" s="5"/>
      <c r="G11" s="38"/>
      <c r="H11" s="39"/>
      <c r="I11" s="40"/>
    </row>
    <row r="12" spans="1:10" ht="15.75" thickBot="1" x14ac:dyDescent="0.3">
      <c r="A12" s="3" t="s">
        <v>14</v>
      </c>
      <c r="B12" s="1">
        <v>75</v>
      </c>
      <c r="C12" s="5" t="s">
        <v>4</v>
      </c>
      <c r="D12" s="5"/>
      <c r="G12" s="14" t="s">
        <v>5</v>
      </c>
      <c r="H12" s="15" t="s">
        <v>6</v>
      </c>
      <c r="I12" s="16" t="s">
        <v>7</v>
      </c>
    </row>
    <row r="13" spans="1:10" ht="14.45" customHeight="1" x14ac:dyDescent="0.25">
      <c r="A13" s="3" t="s">
        <v>15</v>
      </c>
      <c r="B13" s="1">
        <v>120</v>
      </c>
      <c r="C13" s="5" t="s">
        <v>4</v>
      </c>
      <c r="D13" s="5"/>
      <c r="G13" s="20">
        <v>0</v>
      </c>
      <c r="H13" s="21">
        <f t="shared" ref="H13:H38" si="0">((($B$4*($B$5/100)+($B$6/100)*G13)*1000*9.82)/((($B$9*$B$10/2)*$B$8)/10000))/1000</f>
        <v>65.466666666666669</v>
      </c>
      <c r="I13" s="22">
        <f t="shared" ref="I13:I38" si="1">((($B$4*((100-$B$5)/100)+((100-$B$6)/100)*G13)*1000*9.82)/((($B$12*$B$13/2)*$B$11)/10000))/1000</f>
        <v>43.644444444444446</v>
      </c>
    </row>
    <row r="14" spans="1:10" x14ac:dyDescent="0.25">
      <c r="G14" s="20">
        <v>1</v>
      </c>
      <c r="H14" s="21">
        <f t="shared" si="0"/>
        <v>66.012222222222221</v>
      </c>
      <c r="I14" s="22">
        <f t="shared" si="1"/>
        <v>48.554444444444442</v>
      </c>
    </row>
    <row r="15" spans="1:10" x14ac:dyDescent="0.25">
      <c r="G15" s="20">
        <v>2</v>
      </c>
      <c r="H15" s="21">
        <f t="shared" si="0"/>
        <v>66.557777777777787</v>
      </c>
      <c r="I15" s="22">
        <f t="shared" si="1"/>
        <v>53.464444444444446</v>
      </c>
    </row>
    <row r="16" spans="1:10" x14ac:dyDescent="0.25">
      <c r="G16" s="20">
        <v>3</v>
      </c>
      <c r="H16" s="21">
        <f t="shared" si="0"/>
        <v>67.103333333333325</v>
      </c>
      <c r="I16" s="22">
        <f t="shared" si="1"/>
        <v>58.374444444444443</v>
      </c>
    </row>
    <row r="17" spans="2:9" x14ac:dyDescent="0.25">
      <c r="G17" s="20">
        <v>4</v>
      </c>
      <c r="H17" s="21">
        <f t="shared" si="0"/>
        <v>67.648888888888891</v>
      </c>
      <c r="I17" s="22">
        <f t="shared" si="1"/>
        <v>63.284444444444446</v>
      </c>
    </row>
    <row r="18" spans="2:9" x14ac:dyDescent="0.25">
      <c r="F18" s="23"/>
      <c r="G18" s="20">
        <v>5</v>
      </c>
      <c r="H18" s="21">
        <f t="shared" si="0"/>
        <v>68.194444444444443</v>
      </c>
      <c r="I18" s="22">
        <f t="shared" si="1"/>
        <v>68.194444444444443</v>
      </c>
    </row>
    <row r="19" spans="2:9" ht="15.75" thickBot="1" x14ac:dyDescent="0.3">
      <c r="F19" s="23"/>
      <c r="G19" s="20">
        <v>6</v>
      </c>
      <c r="H19" s="21">
        <f t="shared" si="0"/>
        <v>68.739999999999995</v>
      </c>
      <c r="I19" s="22">
        <f t="shared" si="1"/>
        <v>73.104444444444439</v>
      </c>
    </row>
    <row r="20" spans="2:9" ht="15.75" thickBot="1" x14ac:dyDescent="0.3">
      <c r="B20" s="15" t="s">
        <v>21</v>
      </c>
      <c r="C20" s="16"/>
      <c r="F20" s="23"/>
      <c r="G20" s="20">
        <v>7</v>
      </c>
      <c r="H20" s="21">
        <f t="shared" si="0"/>
        <v>69.285555555555547</v>
      </c>
      <c r="I20" s="22">
        <f t="shared" si="1"/>
        <v>78.014444444444436</v>
      </c>
    </row>
    <row r="21" spans="2:9" x14ac:dyDescent="0.25">
      <c r="B21" s="13" t="s">
        <v>19</v>
      </c>
      <c r="C21" s="24" t="s">
        <v>20</v>
      </c>
      <c r="F21" s="23"/>
      <c r="G21" s="20">
        <v>8</v>
      </c>
      <c r="H21" s="21">
        <f t="shared" si="0"/>
        <v>69.831111111111113</v>
      </c>
      <c r="I21" s="22">
        <f t="shared" si="1"/>
        <v>82.924444444444433</v>
      </c>
    </row>
    <row r="22" spans="2:9" x14ac:dyDescent="0.25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70.376666666666665</v>
      </c>
      <c r="I22" s="22">
        <f t="shared" si="1"/>
        <v>87.834444444444458</v>
      </c>
    </row>
    <row r="23" spans="2:9" ht="15.75" thickBot="1" x14ac:dyDescent="0.3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70.922222222222217</v>
      </c>
      <c r="I23" s="22">
        <f t="shared" si="1"/>
        <v>92.74444444444444</v>
      </c>
    </row>
    <row r="24" spans="2:9" x14ac:dyDescent="0.25">
      <c r="F24" s="23"/>
      <c r="G24" s="20">
        <v>11</v>
      </c>
      <c r="H24" s="21">
        <f t="shared" si="0"/>
        <v>71.467777777777783</v>
      </c>
      <c r="I24" s="22">
        <f t="shared" si="1"/>
        <v>97.654444444444437</v>
      </c>
    </row>
    <row r="25" spans="2:9" x14ac:dyDescent="0.25">
      <c r="F25" s="23"/>
      <c r="G25" s="20">
        <v>12</v>
      </c>
      <c r="H25" s="21">
        <f t="shared" si="0"/>
        <v>72.013333333333335</v>
      </c>
      <c r="I25" s="22">
        <f t="shared" si="1"/>
        <v>102.56444444444443</v>
      </c>
    </row>
    <row r="26" spans="2:9" x14ac:dyDescent="0.25">
      <c r="F26" s="23"/>
      <c r="G26" s="20">
        <v>13</v>
      </c>
      <c r="H26" s="21">
        <f t="shared" si="0"/>
        <v>72.558888888888887</v>
      </c>
      <c r="I26" s="22">
        <f t="shared" si="1"/>
        <v>107.47444444444446</v>
      </c>
    </row>
    <row r="27" spans="2:9" x14ac:dyDescent="0.25">
      <c r="F27" s="23"/>
      <c r="G27" s="20">
        <v>14</v>
      </c>
      <c r="H27" s="21">
        <f t="shared" si="0"/>
        <v>73.104444444444439</v>
      </c>
      <c r="I27" s="22">
        <f t="shared" si="1"/>
        <v>112.38444444444444</v>
      </c>
    </row>
    <row r="28" spans="2:9" x14ac:dyDescent="0.25">
      <c r="F28" s="23"/>
      <c r="G28" s="20">
        <v>15</v>
      </c>
      <c r="H28" s="21">
        <f t="shared" si="0"/>
        <v>73.650000000000006</v>
      </c>
      <c r="I28" s="22">
        <f t="shared" si="1"/>
        <v>117.29444444444444</v>
      </c>
    </row>
    <row r="29" spans="2:9" x14ac:dyDescent="0.25">
      <c r="F29" s="23"/>
      <c r="G29" s="20">
        <v>16</v>
      </c>
      <c r="H29" s="21">
        <f t="shared" si="0"/>
        <v>74.195555555555543</v>
      </c>
      <c r="I29" s="22">
        <f t="shared" si="1"/>
        <v>122.20444444444443</v>
      </c>
    </row>
    <row r="30" spans="2:9" x14ac:dyDescent="0.25">
      <c r="F30" s="23"/>
      <c r="G30" s="20">
        <v>17</v>
      </c>
      <c r="H30" s="21">
        <f t="shared" si="0"/>
        <v>74.74111111111111</v>
      </c>
      <c r="I30" s="22">
        <f t="shared" si="1"/>
        <v>127.11444444444444</v>
      </c>
    </row>
    <row r="31" spans="2:9" x14ac:dyDescent="0.25">
      <c r="F31" s="23"/>
      <c r="G31" s="20">
        <v>18</v>
      </c>
      <c r="H31" s="21">
        <f t="shared" si="0"/>
        <v>75.286666666666676</v>
      </c>
      <c r="I31" s="22">
        <f t="shared" si="1"/>
        <v>132.02444444444444</v>
      </c>
    </row>
    <row r="32" spans="2:9" x14ac:dyDescent="0.25">
      <c r="F32" s="23"/>
      <c r="G32" s="20">
        <v>19</v>
      </c>
      <c r="H32" s="21">
        <f t="shared" si="0"/>
        <v>75.832222222222214</v>
      </c>
      <c r="I32" s="22">
        <f t="shared" si="1"/>
        <v>136.93444444444444</v>
      </c>
    </row>
    <row r="33" spans="6:9" x14ac:dyDescent="0.25">
      <c r="F33" s="23"/>
      <c r="G33" s="20">
        <v>20</v>
      </c>
      <c r="H33" s="21">
        <f t="shared" si="0"/>
        <v>76.37777777777778</v>
      </c>
      <c r="I33" s="22">
        <f t="shared" si="1"/>
        <v>141.84444444444443</v>
      </c>
    </row>
    <row r="34" spans="6:9" x14ac:dyDescent="0.25">
      <c r="F34" s="23"/>
      <c r="G34" s="20">
        <v>21</v>
      </c>
      <c r="H34" s="21">
        <f t="shared" si="0"/>
        <v>76.923333333333332</v>
      </c>
      <c r="I34" s="22">
        <f t="shared" si="1"/>
        <v>146.75444444444446</v>
      </c>
    </row>
    <row r="35" spans="6:9" x14ac:dyDescent="0.25">
      <c r="F35" s="23"/>
      <c r="G35" s="20">
        <v>22</v>
      </c>
      <c r="H35" s="21">
        <f t="shared" si="0"/>
        <v>77.468888888888884</v>
      </c>
      <c r="I35" s="22">
        <f t="shared" si="1"/>
        <v>151.66444444444443</v>
      </c>
    </row>
    <row r="36" spans="6:9" x14ac:dyDescent="0.25">
      <c r="F36" s="23"/>
      <c r="G36" s="20">
        <v>23</v>
      </c>
      <c r="H36" s="21">
        <f t="shared" si="0"/>
        <v>78.014444444444436</v>
      </c>
      <c r="I36" s="22">
        <f t="shared" si="1"/>
        <v>156.57444444444442</v>
      </c>
    </row>
    <row r="37" spans="6:9" x14ac:dyDescent="0.25">
      <c r="F37" s="23"/>
      <c r="G37" s="20">
        <v>24</v>
      </c>
      <c r="H37" s="21">
        <f t="shared" si="0"/>
        <v>78.56</v>
      </c>
      <c r="I37" s="22">
        <f t="shared" si="1"/>
        <v>161.48444444444445</v>
      </c>
    </row>
    <row r="38" spans="6:9" ht="15.75" thickBot="1" x14ac:dyDescent="0.3">
      <c r="F38" s="23"/>
      <c r="G38" s="27">
        <v>25</v>
      </c>
      <c r="H38" s="28">
        <f t="shared" si="0"/>
        <v>79.105555555555554</v>
      </c>
      <c r="I38" s="29">
        <f t="shared" si="1"/>
        <v>166.39444444444445</v>
      </c>
    </row>
    <row r="39" spans="6:9" x14ac:dyDescent="0.25">
      <c r="F39" s="23"/>
    </row>
    <row r="40" spans="6:9" x14ac:dyDescent="0.25">
      <c r="F40" s="23"/>
    </row>
    <row r="41" spans="6:9" x14ac:dyDescent="0.25">
      <c r="F41" s="23"/>
    </row>
    <row r="42" spans="6:9" x14ac:dyDescent="0.25">
      <c r="F42" s="23"/>
    </row>
    <row r="43" spans="6:9" x14ac:dyDescent="0.25">
      <c r="F43" s="30"/>
    </row>
    <row r="44" spans="6:9" x14ac:dyDescent="0.25">
      <c r="F44" s="30"/>
      <c r="G44" s="13"/>
      <c r="H44" s="21"/>
      <c r="I44" s="21"/>
    </row>
    <row r="45" spans="6:9" x14ac:dyDescent="0.25">
      <c r="F45" s="30"/>
      <c r="G45" s="13"/>
      <c r="H45" s="21"/>
      <c r="I45" s="21"/>
    </row>
    <row r="46" spans="6:9" x14ac:dyDescent="0.25">
      <c r="F46" s="30"/>
      <c r="G46" s="13"/>
      <c r="H46" s="21"/>
      <c r="I46" s="21"/>
    </row>
    <row r="47" spans="6:9" x14ac:dyDescent="0.25">
      <c r="F47" s="30"/>
      <c r="G47" s="13"/>
      <c r="H47" s="21"/>
      <c r="I47" s="21"/>
    </row>
    <row r="48" spans="6:9" x14ac:dyDescent="0.25">
      <c r="F48" s="30"/>
      <c r="G48" s="13"/>
      <c r="H48" s="21"/>
      <c r="I48" s="21"/>
    </row>
    <row r="49" spans="6:9" x14ac:dyDescent="0.25">
      <c r="F49" s="30"/>
      <c r="G49" s="13"/>
      <c r="H49" s="21"/>
      <c r="I49" s="21"/>
    </row>
    <row r="50" spans="6:9" x14ac:dyDescent="0.25">
      <c r="F50" s="30"/>
      <c r="G50" s="13"/>
      <c r="H50" s="21"/>
      <c r="I50" s="21"/>
    </row>
    <row r="51" spans="6:9" x14ac:dyDescent="0.25">
      <c r="F51" s="30"/>
      <c r="G51" s="13"/>
      <c r="H51" s="21"/>
      <c r="I51" s="21"/>
    </row>
    <row r="52" spans="6:9" x14ac:dyDescent="0.25">
      <c r="F52" s="30"/>
      <c r="G52" s="13"/>
      <c r="H52" s="21"/>
      <c r="I52" s="21"/>
    </row>
    <row r="53" spans="6:9" x14ac:dyDescent="0.25">
      <c r="F53" s="30"/>
      <c r="G53" s="13"/>
      <c r="H53" s="21"/>
      <c r="I53" s="21"/>
    </row>
    <row r="54" spans="6:9" x14ac:dyDescent="0.25">
      <c r="F54" s="30"/>
      <c r="G54" s="13"/>
      <c r="H54" s="21"/>
      <c r="I54" s="21"/>
    </row>
    <row r="55" spans="6:9" x14ac:dyDescent="0.25">
      <c r="F55" s="30"/>
      <c r="G55" s="13"/>
      <c r="H55" s="21"/>
      <c r="I55" s="21"/>
    </row>
    <row r="56" spans="6:9" x14ac:dyDescent="0.25">
      <c r="F56" s="30"/>
      <c r="G56" s="13"/>
      <c r="H56" s="21"/>
      <c r="I56" s="21"/>
    </row>
    <row r="57" spans="6:9" x14ac:dyDescent="0.25">
      <c r="F57" s="30"/>
      <c r="G57" s="13"/>
      <c r="H57" s="21"/>
      <c r="I57" s="21"/>
    </row>
    <row r="58" spans="6:9" x14ac:dyDescent="0.25">
      <c r="F58" s="30"/>
      <c r="G58" s="13"/>
      <c r="H58" s="21"/>
      <c r="I58" s="21"/>
    </row>
    <row r="59" spans="6:9" x14ac:dyDescent="0.25">
      <c r="F59" s="30"/>
      <c r="G59" s="13"/>
      <c r="H59" s="21"/>
      <c r="I59" s="21"/>
    </row>
    <row r="60" spans="6:9" x14ac:dyDescent="0.25">
      <c r="F60" s="30"/>
      <c r="G60" s="13"/>
      <c r="H60" s="21"/>
      <c r="I60" s="21"/>
    </row>
    <row r="61" spans="6:9" x14ac:dyDescent="0.25">
      <c r="F61" s="30"/>
      <c r="G61" s="13"/>
      <c r="H61" s="21"/>
      <c r="I61" s="21"/>
    </row>
    <row r="62" spans="6:9" x14ac:dyDescent="0.25">
      <c r="F62" s="30"/>
      <c r="G62" s="13"/>
      <c r="H62" s="21"/>
      <c r="I62" s="21"/>
    </row>
    <row r="63" spans="6:9" x14ac:dyDescent="0.25">
      <c r="F63" s="30"/>
      <c r="G63" s="13"/>
      <c r="H63" s="21"/>
      <c r="I63" s="21"/>
    </row>
    <row r="64" spans="6:9" x14ac:dyDescent="0.25">
      <c r="F64" s="30"/>
      <c r="G64" s="13"/>
      <c r="H64" s="21"/>
      <c r="I64" s="21"/>
    </row>
    <row r="65" spans="6:9" x14ac:dyDescent="0.25">
      <c r="F65" s="30"/>
      <c r="G65" s="13"/>
      <c r="H65" s="21"/>
      <c r="I65" s="21"/>
    </row>
    <row r="66" spans="6:9" x14ac:dyDescent="0.25">
      <c r="F66" s="30"/>
      <c r="G66" s="13"/>
      <c r="H66" s="21"/>
      <c r="I66" s="21"/>
    </row>
    <row r="67" spans="6:9" x14ac:dyDescent="0.25">
      <c r="F67" s="30"/>
      <c r="G67" s="13"/>
      <c r="H67" s="21"/>
      <c r="I67" s="21"/>
    </row>
    <row r="68" spans="6:9" x14ac:dyDescent="0.25">
      <c r="F68" s="30"/>
      <c r="G68" s="13"/>
      <c r="H68" s="21"/>
      <c r="I68" s="21"/>
    </row>
  </sheetData>
  <sheetProtection algorithmName="SHA-512" hashValue="QFKvv6MLQ16Rm7xAAT5n3drQDbEGP1yI0IEWEjKNAO5xJyTSr5d1VlAkwUbY8isy3NUs5OS3YLqwySljjF/KNg==" saltValue="+DsbZyztz8jTlKde3uBAuA==" spinCount="100000" sheet="1" objects="1" scenarios="1" selectLockedCells="1"/>
  <mergeCells count="2">
    <mergeCell ref="G5:I6"/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="75" zoomScaleNormal="75" workbookViewId="0">
      <selection activeCell="B9" sqref="B9"/>
    </sheetView>
  </sheetViews>
  <sheetFormatPr defaultColWidth="8.7109375" defaultRowHeight="15" x14ac:dyDescent="0.25"/>
  <cols>
    <col min="1" max="1" width="56.140625" style="3" bestFit="1" customWidth="1"/>
    <col min="2" max="2" width="9.28515625" style="3" customWidth="1"/>
    <col min="3" max="3" width="8.7109375" style="3"/>
    <col min="4" max="4" width="12.42578125" style="3" bestFit="1" customWidth="1"/>
    <col min="5" max="5" width="12.85546875" style="3" bestFit="1" customWidth="1"/>
    <col min="6" max="6" width="13.140625" style="3" bestFit="1" customWidth="1"/>
    <col min="7" max="7" width="13.7109375" style="3" bestFit="1" customWidth="1"/>
    <col min="8" max="8" width="15.140625" style="3" customWidth="1"/>
    <col min="9" max="9" width="14" style="3" customWidth="1"/>
    <col min="10" max="10" width="8.7109375" style="3"/>
    <col min="11" max="11" width="8.5703125" style="3" bestFit="1" customWidth="1"/>
    <col min="12" max="12" width="13.7109375" style="3" bestFit="1" customWidth="1"/>
    <col min="13" max="13" width="12.42578125" style="3" bestFit="1" customWidth="1"/>
    <col min="14" max="14" width="8.7109375" style="3"/>
    <col min="15" max="16384" width="8.7109375" style="7"/>
  </cols>
  <sheetData>
    <row r="1" spans="1:10" ht="23.25" x14ac:dyDescent="0.35">
      <c r="A1" s="6" t="s">
        <v>24</v>
      </c>
    </row>
    <row r="2" spans="1:10" x14ac:dyDescent="0.25">
      <c r="G2" s="8"/>
      <c r="H2" s="8"/>
      <c r="I2" s="8"/>
      <c r="J2" s="8"/>
    </row>
    <row r="3" spans="1:10" ht="15.75" thickBot="1" x14ac:dyDescent="0.3">
      <c r="A3" s="9" t="s">
        <v>0</v>
      </c>
      <c r="B3" s="10" t="s">
        <v>1</v>
      </c>
      <c r="C3" s="10" t="s">
        <v>8</v>
      </c>
      <c r="D3" s="11"/>
    </row>
    <row r="4" spans="1:10" x14ac:dyDescent="0.25">
      <c r="A4" s="3" t="s">
        <v>16</v>
      </c>
      <c r="B4" s="1">
        <v>20</v>
      </c>
      <c r="C4" s="5" t="s">
        <v>2</v>
      </c>
      <c r="D4" s="5"/>
    </row>
    <row r="5" spans="1:10" x14ac:dyDescent="0.25">
      <c r="A5" s="3" t="s">
        <v>17</v>
      </c>
      <c r="B5" s="2">
        <v>60</v>
      </c>
      <c r="C5" s="5" t="s">
        <v>3</v>
      </c>
      <c r="D5" s="12"/>
    </row>
    <row r="6" spans="1:10" x14ac:dyDescent="0.25">
      <c r="A6" s="4" t="s">
        <v>25</v>
      </c>
      <c r="B6" s="2">
        <v>10</v>
      </c>
      <c r="C6" s="5" t="s">
        <v>3</v>
      </c>
      <c r="D6" s="12"/>
    </row>
    <row r="7" spans="1:10" x14ac:dyDescent="0.25">
      <c r="A7" s="3" t="s">
        <v>18</v>
      </c>
      <c r="B7" s="2">
        <v>16</v>
      </c>
      <c r="C7" s="5" t="s">
        <v>2</v>
      </c>
      <c r="D7" s="12"/>
    </row>
    <row r="8" spans="1:10" x14ac:dyDescent="0.25">
      <c r="A8" s="3" t="s">
        <v>10</v>
      </c>
      <c r="B8" s="1">
        <v>4</v>
      </c>
      <c r="C8" s="5" t="s">
        <v>9</v>
      </c>
      <c r="D8" s="5"/>
      <c r="H8" s="13"/>
    </row>
    <row r="9" spans="1:10" ht="15.75" thickBot="1" x14ac:dyDescent="0.3">
      <c r="A9" s="3" t="s">
        <v>11</v>
      </c>
      <c r="B9" s="1">
        <v>75</v>
      </c>
      <c r="C9" s="5" t="s">
        <v>4</v>
      </c>
      <c r="D9" s="5"/>
      <c r="H9" s="13"/>
    </row>
    <row r="10" spans="1:10" x14ac:dyDescent="0.25">
      <c r="A10" s="3" t="s">
        <v>12</v>
      </c>
      <c r="B10" s="1">
        <v>145</v>
      </c>
      <c r="C10" s="5" t="s">
        <v>4</v>
      </c>
      <c r="D10" s="5"/>
      <c r="G10" s="35" t="s">
        <v>27</v>
      </c>
      <c r="H10" s="36"/>
      <c r="I10" s="37"/>
    </row>
    <row r="11" spans="1:10" ht="15.75" thickBot="1" x14ac:dyDescent="0.3">
      <c r="A11" s="3" t="s">
        <v>22</v>
      </c>
      <c r="B11" s="1">
        <v>95</v>
      </c>
      <c r="C11" s="5" t="s">
        <v>4</v>
      </c>
      <c r="D11" s="5"/>
      <c r="G11" s="38"/>
      <c r="H11" s="39"/>
      <c r="I11" s="40"/>
    </row>
    <row r="12" spans="1:10" ht="15.75" thickBot="1" x14ac:dyDescent="0.3">
      <c r="A12" s="3" t="s">
        <v>28</v>
      </c>
      <c r="B12" s="1">
        <v>165</v>
      </c>
      <c r="C12" s="5" t="s">
        <v>4</v>
      </c>
      <c r="D12" s="5"/>
      <c r="G12" s="17" t="s">
        <v>5</v>
      </c>
      <c r="H12" s="32" t="s">
        <v>6</v>
      </c>
      <c r="I12" s="31" t="s">
        <v>7</v>
      </c>
    </row>
    <row r="13" spans="1:10" x14ac:dyDescent="0.25">
      <c r="A13" s="3" t="s">
        <v>23</v>
      </c>
      <c r="B13" s="33">
        <v>3</v>
      </c>
      <c r="C13" s="5" t="s">
        <v>2</v>
      </c>
      <c r="D13" s="5"/>
      <c r="G13" s="17">
        <v>0</v>
      </c>
      <c r="H13" s="18">
        <f t="shared" ref="H13:H38" si="0">((($B$4*($B$5/100)+($B$6/100)*G13)*1000*9.82)/((($B$9*$B$10/2)*$B$8)/10000))/1000</f>
        <v>54.179310344827591</v>
      </c>
      <c r="I13" s="19">
        <f t="shared" ref="I13:I38" si="1">((($B$4*((100-$B$5)/100)+(((100-$B$6)/100)*G13)+$B$13)*1000*9.82)/((($B$11*$B$12)*2)/10000))/1000</f>
        <v>34.456140350877199</v>
      </c>
    </row>
    <row r="14" spans="1:10" x14ac:dyDescent="0.25">
      <c r="G14" s="20">
        <v>1</v>
      </c>
      <c r="H14" s="21">
        <f t="shared" si="0"/>
        <v>54.630804597701157</v>
      </c>
      <c r="I14" s="22">
        <f t="shared" si="1"/>
        <v>37.275279106858058</v>
      </c>
    </row>
    <row r="15" spans="1:10" x14ac:dyDescent="0.25">
      <c r="G15" s="20">
        <v>2</v>
      </c>
      <c r="H15" s="21">
        <f t="shared" si="0"/>
        <v>55.082298850574723</v>
      </c>
      <c r="I15" s="22">
        <f t="shared" si="1"/>
        <v>40.094417862838917</v>
      </c>
    </row>
    <row r="16" spans="1:10" x14ac:dyDescent="0.25">
      <c r="G16" s="20">
        <v>3</v>
      </c>
      <c r="H16" s="21">
        <f t="shared" si="0"/>
        <v>55.533793103448282</v>
      </c>
      <c r="I16" s="22">
        <f t="shared" si="1"/>
        <v>42.913556618819776</v>
      </c>
    </row>
    <row r="17" spans="2:9" x14ac:dyDescent="0.25">
      <c r="G17" s="20">
        <v>4</v>
      </c>
      <c r="H17" s="21">
        <f t="shared" si="0"/>
        <v>55.985287356321848</v>
      </c>
      <c r="I17" s="22">
        <f t="shared" si="1"/>
        <v>45.732695374800642</v>
      </c>
    </row>
    <row r="18" spans="2:9" x14ac:dyDescent="0.25">
      <c r="F18" s="23"/>
      <c r="G18" s="20">
        <v>5</v>
      </c>
      <c r="H18" s="21">
        <f t="shared" si="0"/>
        <v>56.436781609195407</v>
      </c>
      <c r="I18" s="22">
        <f t="shared" si="1"/>
        <v>48.551834130781501</v>
      </c>
    </row>
    <row r="19" spans="2:9" ht="15.75" thickBot="1" x14ac:dyDescent="0.3">
      <c r="F19" s="23"/>
      <c r="G19" s="20">
        <v>6</v>
      </c>
      <c r="H19" s="21">
        <f t="shared" si="0"/>
        <v>56.888275862068973</v>
      </c>
      <c r="I19" s="22">
        <f t="shared" si="1"/>
        <v>51.370972886762367</v>
      </c>
    </row>
    <row r="20" spans="2:9" ht="15.75" thickBot="1" x14ac:dyDescent="0.3">
      <c r="B20" s="15" t="s">
        <v>21</v>
      </c>
      <c r="C20" s="16"/>
      <c r="F20" s="23"/>
      <c r="G20" s="20">
        <v>7</v>
      </c>
      <c r="H20" s="21">
        <f t="shared" si="0"/>
        <v>57.339770114942532</v>
      </c>
      <c r="I20" s="22">
        <f t="shared" si="1"/>
        <v>54.190111642743226</v>
      </c>
    </row>
    <row r="21" spans="2:9" x14ac:dyDescent="0.25">
      <c r="B21" s="13" t="s">
        <v>19</v>
      </c>
      <c r="C21" s="24" t="s">
        <v>20</v>
      </c>
      <c r="F21" s="23"/>
      <c r="G21" s="20">
        <v>8</v>
      </c>
      <c r="H21" s="21">
        <f t="shared" si="0"/>
        <v>57.791264367816098</v>
      </c>
      <c r="I21" s="22">
        <f t="shared" si="1"/>
        <v>57.009250398724085</v>
      </c>
    </row>
    <row r="22" spans="2:9" x14ac:dyDescent="0.25">
      <c r="B22" s="13">
        <f>IFERROR(MATCH($B$7,$G$13:$G$68,1),0)</f>
        <v>17</v>
      </c>
      <c r="C22" s="24">
        <v>0</v>
      </c>
      <c r="F22" s="23"/>
      <c r="G22" s="20">
        <v>9</v>
      </c>
      <c r="H22" s="21">
        <f t="shared" si="0"/>
        <v>58.242758620689656</v>
      </c>
      <c r="I22" s="22">
        <f t="shared" si="1"/>
        <v>59.828389154704951</v>
      </c>
    </row>
    <row r="23" spans="2:9" ht="15.75" thickBot="1" x14ac:dyDescent="0.3">
      <c r="B23" s="25">
        <f>IFERROR(MATCH($B$7,$G$13:$G$68,1),0)</f>
        <v>17</v>
      </c>
      <c r="C23" s="26">
        <v>1</v>
      </c>
      <c r="F23" s="23"/>
      <c r="G23" s="20">
        <v>10</v>
      </c>
      <c r="H23" s="21">
        <f t="shared" si="0"/>
        <v>58.694252873563222</v>
      </c>
      <c r="I23" s="22">
        <f t="shared" si="1"/>
        <v>62.64752791068581</v>
      </c>
    </row>
    <row r="24" spans="2:9" x14ac:dyDescent="0.25">
      <c r="F24" s="23"/>
      <c r="G24" s="20">
        <v>11</v>
      </c>
      <c r="H24" s="21">
        <f t="shared" si="0"/>
        <v>59.145747126436788</v>
      </c>
      <c r="I24" s="22">
        <f t="shared" si="1"/>
        <v>65.466666666666669</v>
      </c>
    </row>
    <row r="25" spans="2:9" x14ac:dyDescent="0.25">
      <c r="F25" s="23"/>
      <c r="G25" s="20">
        <v>12</v>
      </c>
      <c r="H25" s="21">
        <f t="shared" si="0"/>
        <v>59.597241379310347</v>
      </c>
      <c r="I25" s="22">
        <f t="shared" si="1"/>
        <v>68.285805422647542</v>
      </c>
    </row>
    <row r="26" spans="2:9" x14ac:dyDescent="0.25">
      <c r="F26" s="23"/>
      <c r="G26" s="20">
        <v>13</v>
      </c>
      <c r="H26" s="21">
        <f t="shared" si="0"/>
        <v>60.048735632183913</v>
      </c>
      <c r="I26" s="22">
        <f t="shared" si="1"/>
        <v>71.104944178628401</v>
      </c>
    </row>
    <row r="27" spans="2:9" x14ac:dyDescent="0.25">
      <c r="F27" s="23"/>
      <c r="G27" s="20">
        <v>14</v>
      </c>
      <c r="H27" s="21">
        <f t="shared" si="0"/>
        <v>60.500229885057472</v>
      </c>
      <c r="I27" s="22">
        <f t="shared" si="1"/>
        <v>73.924082934609245</v>
      </c>
    </row>
    <row r="28" spans="2:9" x14ac:dyDescent="0.25">
      <c r="F28" s="23"/>
      <c r="G28" s="20">
        <v>15</v>
      </c>
      <c r="H28" s="21">
        <f t="shared" si="0"/>
        <v>60.951724137931038</v>
      </c>
      <c r="I28" s="22">
        <f t="shared" si="1"/>
        <v>76.743221690590119</v>
      </c>
    </row>
    <row r="29" spans="2:9" x14ac:dyDescent="0.25">
      <c r="F29" s="23"/>
      <c r="G29" s="20">
        <v>16</v>
      </c>
      <c r="H29" s="21">
        <f t="shared" si="0"/>
        <v>61.403218390804604</v>
      </c>
      <c r="I29" s="22">
        <f t="shared" si="1"/>
        <v>79.562360446570978</v>
      </c>
    </row>
    <row r="30" spans="2:9" x14ac:dyDescent="0.25">
      <c r="F30" s="23"/>
      <c r="G30" s="20">
        <v>17</v>
      </c>
      <c r="H30" s="21">
        <f t="shared" si="0"/>
        <v>61.85471264367817</v>
      </c>
      <c r="I30" s="22">
        <f t="shared" si="1"/>
        <v>82.381499202551851</v>
      </c>
    </row>
    <row r="31" spans="2:9" x14ac:dyDescent="0.25">
      <c r="F31" s="23"/>
      <c r="G31" s="20">
        <v>18</v>
      </c>
      <c r="H31" s="21">
        <f t="shared" si="0"/>
        <v>62.306206896551728</v>
      </c>
      <c r="I31" s="22">
        <f t="shared" si="1"/>
        <v>85.200637958532695</v>
      </c>
    </row>
    <row r="32" spans="2:9" x14ac:dyDescent="0.25">
      <c r="F32" s="23"/>
      <c r="G32" s="20">
        <v>19</v>
      </c>
      <c r="H32" s="21">
        <f t="shared" si="0"/>
        <v>62.757701149425294</v>
      </c>
      <c r="I32" s="22">
        <f t="shared" si="1"/>
        <v>88.019776714513554</v>
      </c>
    </row>
    <row r="33" spans="6:9" x14ac:dyDescent="0.25">
      <c r="F33" s="23"/>
      <c r="G33" s="20">
        <v>20</v>
      </c>
      <c r="H33" s="21">
        <f t="shared" si="0"/>
        <v>63.20919540229886</v>
      </c>
      <c r="I33" s="22">
        <f t="shared" si="1"/>
        <v>90.838915470494427</v>
      </c>
    </row>
    <row r="34" spans="6:9" x14ac:dyDescent="0.25">
      <c r="F34" s="23"/>
      <c r="G34" s="20">
        <v>21</v>
      </c>
      <c r="H34" s="21">
        <f t="shared" si="0"/>
        <v>63.660689655172419</v>
      </c>
      <c r="I34" s="22">
        <f t="shared" si="1"/>
        <v>93.658054226475301</v>
      </c>
    </row>
    <row r="35" spans="6:9" x14ac:dyDescent="0.25">
      <c r="F35" s="23"/>
      <c r="G35" s="20">
        <v>22</v>
      </c>
      <c r="H35" s="21">
        <f t="shared" si="0"/>
        <v>64.112183908045978</v>
      </c>
      <c r="I35" s="22">
        <f t="shared" si="1"/>
        <v>96.477192982456145</v>
      </c>
    </row>
    <row r="36" spans="6:9" x14ac:dyDescent="0.25">
      <c r="F36" s="23"/>
      <c r="G36" s="20">
        <v>23</v>
      </c>
      <c r="H36" s="21">
        <f t="shared" si="0"/>
        <v>64.563678160919551</v>
      </c>
      <c r="I36" s="22">
        <f t="shared" si="1"/>
        <v>99.296331738437004</v>
      </c>
    </row>
    <row r="37" spans="6:9" x14ac:dyDescent="0.25">
      <c r="F37" s="23"/>
      <c r="G37" s="20">
        <v>24</v>
      </c>
      <c r="H37" s="21">
        <f t="shared" si="0"/>
        <v>65.01517241379311</v>
      </c>
      <c r="I37" s="22">
        <f t="shared" si="1"/>
        <v>102.11547049441786</v>
      </c>
    </row>
    <row r="38" spans="6:9" ht="15.75" thickBot="1" x14ac:dyDescent="0.3">
      <c r="F38" s="23"/>
      <c r="G38" s="27">
        <v>25</v>
      </c>
      <c r="H38" s="28">
        <f t="shared" si="0"/>
        <v>65.466666666666669</v>
      </c>
      <c r="I38" s="29">
        <f t="shared" si="1"/>
        <v>104.93460925039874</v>
      </c>
    </row>
    <row r="39" spans="6:9" x14ac:dyDescent="0.25">
      <c r="F39" s="23"/>
    </row>
    <row r="40" spans="6:9" x14ac:dyDescent="0.25">
      <c r="F40" s="23"/>
    </row>
    <row r="41" spans="6:9" x14ac:dyDescent="0.25">
      <c r="F41" s="23"/>
    </row>
    <row r="42" spans="6:9" x14ac:dyDescent="0.25">
      <c r="F42" s="23"/>
    </row>
    <row r="43" spans="6:9" x14ac:dyDescent="0.25">
      <c r="F43" s="30"/>
    </row>
    <row r="44" spans="6:9" x14ac:dyDescent="0.25">
      <c r="F44" s="30"/>
      <c r="G44" s="13"/>
      <c r="H44" s="21"/>
      <c r="I44" s="21"/>
    </row>
    <row r="45" spans="6:9" x14ac:dyDescent="0.25">
      <c r="F45" s="30"/>
      <c r="G45" s="13"/>
      <c r="H45" s="21"/>
      <c r="I45" s="21"/>
    </row>
    <row r="46" spans="6:9" x14ac:dyDescent="0.25">
      <c r="F46" s="30"/>
      <c r="G46" s="13"/>
      <c r="H46" s="21"/>
      <c r="I46" s="21"/>
    </row>
    <row r="47" spans="6:9" x14ac:dyDescent="0.25">
      <c r="F47" s="30"/>
      <c r="G47" s="13"/>
      <c r="H47" s="21"/>
      <c r="I47" s="21"/>
    </row>
    <row r="48" spans="6:9" x14ac:dyDescent="0.25">
      <c r="F48" s="30"/>
      <c r="G48" s="13"/>
      <c r="H48" s="21"/>
      <c r="I48" s="21"/>
    </row>
    <row r="49" spans="6:9" x14ac:dyDescent="0.25">
      <c r="F49" s="30"/>
      <c r="G49" s="13"/>
      <c r="H49" s="21"/>
      <c r="I49" s="21"/>
    </row>
    <row r="50" spans="6:9" x14ac:dyDescent="0.25">
      <c r="F50" s="30"/>
      <c r="G50" s="13"/>
      <c r="H50" s="21"/>
      <c r="I50" s="21"/>
    </row>
    <row r="51" spans="6:9" x14ac:dyDescent="0.25">
      <c r="F51" s="30"/>
      <c r="G51" s="13"/>
      <c r="H51" s="21"/>
      <c r="I51" s="21"/>
    </row>
    <row r="52" spans="6:9" x14ac:dyDescent="0.25">
      <c r="F52" s="30"/>
      <c r="G52" s="13"/>
      <c r="H52" s="21"/>
      <c r="I52" s="21"/>
    </row>
    <row r="53" spans="6:9" x14ac:dyDescent="0.25">
      <c r="F53" s="30"/>
      <c r="G53" s="13"/>
      <c r="H53" s="21"/>
      <c r="I53" s="21"/>
    </row>
    <row r="54" spans="6:9" x14ac:dyDescent="0.25">
      <c r="F54" s="30"/>
      <c r="G54" s="13"/>
      <c r="H54" s="21"/>
      <c r="I54" s="21"/>
    </row>
    <row r="55" spans="6:9" x14ac:dyDescent="0.25">
      <c r="F55" s="30"/>
      <c r="G55" s="13"/>
      <c r="H55" s="21"/>
      <c r="I55" s="21"/>
    </row>
    <row r="56" spans="6:9" x14ac:dyDescent="0.25">
      <c r="F56" s="30"/>
      <c r="G56" s="13"/>
      <c r="H56" s="21"/>
      <c r="I56" s="21"/>
    </row>
    <row r="57" spans="6:9" x14ac:dyDescent="0.25">
      <c r="F57" s="30"/>
      <c r="G57" s="13"/>
      <c r="H57" s="21"/>
      <c r="I57" s="21"/>
    </row>
    <row r="58" spans="6:9" x14ac:dyDescent="0.25">
      <c r="F58" s="30"/>
      <c r="G58" s="13"/>
      <c r="H58" s="21"/>
      <c r="I58" s="21"/>
    </row>
    <row r="59" spans="6:9" x14ac:dyDescent="0.25">
      <c r="F59" s="30"/>
      <c r="G59" s="13"/>
      <c r="H59" s="21"/>
      <c r="I59" s="21"/>
    </row>
    <row r="60" spans="6:9" x14ac:dyDescent="0.25">
      <c r="F60" s="30"/>
      <c r="G60" s="13"/>
      <c r="H60" s="21"/>
      <c r="I60" s="21"/>
    </row>
    <row r="61" spans="6:9" x14ac:dyDescent="0.25">
      <c r="F61" s="30"/>
      <c r="G61" s="13"/>
      <c r="H61" s="21"/>
      <c r="I61" s="21"/>
    </row>
    <row r="62" spans="6:9" x14ac:dyDescent="0.25">
      <c r="F62" s="30"/>
      <c r="G62" s="13"/>
      <c r="H62" s="21"/>
      <c r="I62" s="21"/>
    </row>
    <row r="63" spans="6:9" x14ac:dyDescent="0.25">
      <c r="F63" s="30"/>
      <c r="G63" s="13"/>
      <c r="H63" s="21"/>
      <c r="I63" s="21"/>
    </row>
    <row r="64" spans="6:9" x14ac:dyDescent="0.25">
      <c r="F64" s="30"/>
      <c r="G64" s="13"/>
      <c r="H64" s="21"/>
      <c r="I64" s="21"/>
    </row>
    <row r="65" spans="6:9" x14ac:dyDescent="0.25">
      <c r="F65" s="30"/>
      <c r="G65" s="13"/>
      <c r="H65" s="21"/>
      <c r="I65" s="21"/>
    </row>
    <row r="66" spans="6:9" x14ac:dyDescent="0.25">
      <c r="F66" s="30"/>
      <c r="G66" s="13"/>
      <c r="H66" s="21"/>
      <c r="I66" s="21"/>
    </row>
    <row r="67" spans="6:9" x14ac:dyDescent="0.25">
      <c r="F67" s="30"/>
      <c r="G67" s="13"/>
      <c r="H67" s="21"/>
      <c r="I67" s="21"/>
    </row>
    <row r="68" spans="6:9" x14ac:dyDescent="0.25">
      <c r="F68" s="30"/>
      <c r="G68" s="13"/>
      <c r="H68" s="21"/>
      <c r="I68" s="21"/>
    </row>
  </sheetData>
  <sheetProtection algorithmName="SHA-512" hashValue="e1Vt9BwRKPAvXGmccyP5kLKl7C+GPC3UAWBYX8adBP92gY3UVRPLTahbI5170cYRDdGSJD8Ew2tJLfIGTuUPvQ==" saltValue="p5jRO4LNsX4Ou+ZpPzBl8Q==" spinCount="100000" sheet="1" objects="1" scenarios="1" selectLockedCells="1"/>
  <mergeCells count="1">
    <mergeCell ref="G10:I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Instruktion</vt:lpstr>
      <vt:lpstr>1. Utan boggiband</vt:lpstr>
      <vt:lpstr>2. Med boggiband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Jensen</dc:creator>
  <cp:lastModifiedBy>Gina Parkatti</cp:lastModifiedBy>
  <dcterms:created xsi:type="dcterms:W3CDTF">2021-01-25T10:34:34Z</dcterms:created>
  <dcterms:modified xsi:type="dcterms:W3CDTF">2021-05-18T04:49:00Z</dcterms:modified>
  <cp:contentStatus/>
</cp:coreProperties>
</file>